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C44" i="2"/>
  <c r="C48" i="2"/>
  <c r="D44" i="2" l="1"/>
  <c r="D42" i="2"/>
  <c r="A20" i="2"/>
  <c r="A21" i="2"/>
  <c r="A22" i="2"/>
  <c r="A23" i="2" s="1"/>
  <c r="A24" i="2" s="1"/>
  <c r="A25" i="2" s="1"/>
  <c r="A26" i="2" s="1"/>
  <c r="A27" i="2" s="1"/>
  <c r="A28" i="2" s="1"/>
  <c r="A19" i="2"/>
  <c r="A29" i="3" l="1"/>
  <c r="A30" i="3" s="1"/>
  <c r="F29" i="3"/>
  <c r="F16" i="3"/>
  <c r="F31" i="3" l="1"/>
  <c r="G5" i="3" l="1"/>
  <c r="F5" i="3"/>
  <c r="F37" i="2" l="1"/>
  <c r="D48" i="2" l="1"/>
  <c r="F41" i="3" l="1"/>
  <c r="G41" i="3" l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l="1"/>
  <c r="A17" i="3" s="1"/>
  <c r="A18" i="3" l="1"/>
  <c r="A19" i="3" s="1"/>
  <c r="A20" i="3" l="1"/>
  <c r="A21" i="3" s="1"/>
  <c r="A22" i="3" s="1"/>
  <c r="A23" i="3" s="1"/>
  <c r="A24" i="3" l="1"/>
  <c r="A25" i="3" s="1"/>
  <c r="A26" i="3" s="1"/>
  <c r="A27" i="3" s="1"/>
  <c r="A28" i="3" s="1"/>
  <c r="A31" i="3" s="1"/>
  <c r="A32" i="3" s="1"/>
  <c r="A33" i="3" l="1"/>
  <c r="A34" i="3" s="1"/>
  <c r="A35" i="3" s="1"/>
  <c r="A36" i="3" s="1"/>
  <c r="A37" i="3" s="1"/>
  <c r="A38" i="3" s="1"/>
  <c r="A39" i="3" s="1"/>
  <c r="A40" i="3" s="1"/>
</calcChain>
</file>

<file path=xl/comments1.xml><?xml version="1.0" encoding="utf-8"?>
<comments xmlns="http://schemas.openxmlformats.org/spreadsheetml/2006/main">
  <authors>
    <author>Автор</author>
  </authors>
  <commentList>
    <comment ref="B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<sst xmlns="http://schemas.openxmlformats.org/spreadsheetml/2006/main" count="185" uniqueCount="149">
  <si>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</si>
  <si>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</si>
  <si>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</si>
  <si>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</si>
  <si>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</si>
  <si>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</si>
  <si>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</si>
  <si>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</si>
  <si>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</si>
  <si>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</si>
  <si>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</si>
  <si>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</si>
  <si>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</si>
  <si>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</si>
  <si>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</si>
  <si>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</si>
  <si>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</si>
  <si>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</si>
  <si>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</si>
  <si>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</si>
  <si>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</si>
  <si>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</si>
  <si>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</si>
  <si>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</si>
  <si>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</si>
  <si>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</si>
  <si>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</si>
  <si>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</si>
  <si>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</si>
  <si>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</si>
  <si>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</si>
  <si>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</si>
  <si>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</si>
  <si>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</si>
  <si>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</si>
  <si>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</si>
  <si>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</si>
  <si>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</si>
  <si>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</si>
  <si>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</si>
  <si>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</si>
  <si>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</si>
  <si>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</si>
  <si>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</si>
  <si>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</si>
  <si>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</si>
  <si>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</si>
  <si>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</si>
  <si>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</si>
  <si>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</si>
  <si>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</si>
  <si>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</si>
  <si>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</si>
  <si>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28.23</t>
  </si>
  <si>
    <t>Машины офисные и оборудование, кроме компьютеров и периферийного оборудования (в т.ч. картриджи)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</si>
  <si>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</si>
  <si>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</si>
  <si>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</si>
  <si>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</si>
  <si>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</si>
  <si>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</si>
  <si>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</si>
  <si>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</si>
  <si>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</si>
  <si>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</si>
  <si>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</si>
  <si>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</si>
  <si>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</si>
  <si>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</si>
  <si>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</si>
  <si>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</si>
  <si>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</si>
  <si>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</si>
  <si>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</si>
  <si>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</si>
  <si>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</si>
  <si>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</si>
  <si>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</si>
  <si>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</si>
  <si>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</si>
  <si>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</si>
  <si>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</si>
  <si>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</si>
  <si>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</si>
  <si>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</si>
  <si>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</si>
  <si>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</si>
  <si>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</si>
  <si>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</si>
  <si>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</si>
  <si>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</si>
  <si>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</si>
  <si>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</si>
  <si>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</si>
  <si>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</si>
  <si>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</si>
  <si>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</si>
  <si>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</si>
  <si>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26.70</t>
  </si>
  <si>
    <t>Приборы оптические и фотографическое оборудование</t>
  </si>
  <si>
    <t>31.09.13</t>
  </si>
  <si>
    <t>Мебель деревянная, не включенная в другие группировки</t>
  </si>
  <si>
    <t xml:space="preserve">сведения о которых не подлежат размещению в единой информационной системе в соответствии с частью 15 статьи 4 Федерального закона </t>
  </si>
  <si>
    <t>31.09.12</t>
  </si>
  <si>
    <t>Мебель деревянная для спальни, столовой и гостиной</t>
  </si>
  <si>
    <t>26.30.23</t>
  </si>
  <si>
    <t>Аппараты телефонные прочие, устройства и аппаратура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</si>
  <si>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26.40.33.110</t>
  </si>
  <si>
    <t>Видеокамеры</t>
  </si>
  <si>
    <t>29.10.2</t>
  </si>
  <si>
    <t>26.30.11</t>
  </si>
  <si>
    <t>Аппаратура коммуникационная передающая с приемными устройствами</t>
  </si>
  <si>
    <t>26.30.11.120</t>
  </si>
  <si>
    <t>Средства связи, выполняющие функцию цифровых транспортных систем</t>
  </si>
  <si>
    <t>26.30.3</t>
  </si>
  <si>
    <t>Части и комплектующие коммуникационного оборудования</t>
  </si>
  <si>
    <t>26.51.5</t>
  </si>
  <si>
    <t xml:space="preserve"> Приборы для контроля прочих физических величин</t>
  </si>
  <si>
    <t>Размещены в закрытой части ЕИС</t>
  </si>
  <si>
    <r>
      <t>о договорах, заключенных в январе</t>
    </r>
    <r>
      <rPr>
        <b/>
        <sz val="11"/>
        <color theme="1"/>
        <rFont val="Times New Roman"/>
        <family val="1"/>
        <charset val="204"/>
      </rPr>
      <t xml:space="preserve"> 2024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</si>
  <si>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                     (%)</t>
  </si>
  <si>
    <t>26.40.42.120</t>
  </si>
  <si>
    <t>Телефоны головные, наушники и комбинированные устройства, состоящие из микрофона и громкоговорителя</t>
  </si>
  <si>
    <t>28.25.14.110</t>
  </si>
  <si>
    <t>Оборудование и аппараты для фильтрования, обеззараживания и (или) очистки воздуха</t>
  </si>
  <si>
    <t>27.90.</t>
  </si>
  <si>
    <t xml:space="preserve">Оборудование электрическое прочее </t>
  </si>
  <si>
    <t>возмездное оказание услуг по физической охране ВСП на 2024 год по объектам г. Якутска</t>
  </si>
  <si>
    <t>возмездное оказание услуг по физической охране ИСП на 2024 год</t>
  </si>
  <si>
    <t>Услуги по уборке офисных помещений и придворовой территории, Якутск</t>
  </si>
  <si>
    <t xml:space="preserve">Сопровождение ПП </t>
  </si>
  <si>
    <t>оказание услуг по уборке офисных помещений и прилегающей территории ДО в г. Ленск</t>
  </si>
  <si>
    <t>оказание услуг по уборке офисных помещений и прилегающей территории ДО в с. Сунтар</t>
  </si>
  <si>
    <t>оказание услуг по уборке офисных помещений и прилегающей территории ДО в п. Нижний Бестях</t>
  </si>
  <si>
    <t>оказание услуг по уборке офисных помещений и прилегающей территории ДО в г. Нерюнгри</t>
  </si>
  <si>
    <t xml:space="preserve">оказание услуг по мониторингу и техническому обслуживанию технических средств охраны </t>
  </si>
  <si>
    <t xml:space="preserve">оказание услуг по уборке офисных помещений и прилегающей территории ДО в г. Покровск </t>
  </si>
  <si>
    <t xml:space="preserve">внедрение подсистем СБП В2В для ДБО юридических лиц </t>
  </si>
  <si>
    <t xml:space="preserve">приобретение лицензий </t>
  </si>
  <si>
    <t xml:space="preserve">оказание услуг по охране объектов </t>
  </si>
  <si>
    <t>Услуги связи (Интернет ИСП)</t>
  </si>
  <si>
    <t xml:space="preserve">подача электрической энергии </t>
  </si>
  <si>
    <t xml:space="preserve">подача тепловой энергии </t>
  </si>
  <si>
    <t xml:space="preserve">охрана </t>
  </si>
  <si>
    <t xml:space="preserve">обеспечение специализированного вооруженного охранного сопровождению </t>
  </si>
  <si>
    <t>услуги по обеспечению беспрерывной работы выделенных оптических волокон</t>
  </si>
  <si>
    <t>Услуги сотовой связи</t>
  </si>
  <si>
    <t xml:space="preserve">оказание услуг по техническому обслуживанию, ремонту и периодическому освидетельствованию СКУД </t>
  </si>
  <si>
    <t>оказание услуг по техническому обслуживанию систем пожаротушения и их элементов, системы оповещения эвакуацией при пожаре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</si>
</sst>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625F5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4" fontId="2" fillId="0" borderId="0" xfId="0" applyNumberFormat="1" applyFont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9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65" fontId="2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wrapText="1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10" sqref="E10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105" t="s">
        <v>0</v>
      </c>
      <c r="B1" s="105"/>
      <c r="C1" s="105"/>
      <c r="D1" s="105"/>
      <c r="E1" s="105"/>
      <c r="F1" s="105"/>
      <c r="G1" s="1"/>
      <c r="H1" s="1"/>
      <c r="I1" s="1"/>
    </row>
    <row r="2" spans="1:9" ht="33" customHeight="1" x14ac:dyDescent="0.25">
      <c r="A2" s="102" t="s">
        <v>119</v>
      </c>
      <c r="B2" s="102"/>
      <c r="C2" s="102"/>
      <c r="D2" s="102"/>
      <c r="E2" s="102"/>
      <c r="F2" s="102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105" t="s">
        <v>1</v>
      </c>
      <c r="B4" s="105"/>
      <c r="C4" s="105"/>
      <c r="D4" s="105"/>
      <c r="E4" s="105"/>
      <c r="F4" s="105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102" t="s">
        <v>3</v>
      </c>
      <c r="B7" s="102"/>
      <c r="C7" s="103" t="s">
        <v>29</v>
      </c>
      <c r="D7" s="103"/>
      <c r="E7" s="16" t="s">
        <v>4</v>
      </c>
      <c r="F7" s="3">
        <v>1435138944</v>
      </c>
      <c r="G7" s="2"/>
      <c r="H7" s="2"/>
      <c r="I7" s="2"/>
    </row>
    <row r="8" spans="1:9" x14ac:dyDescent="0.25">
      <c r="A8" s="102"/>
      <c r="B8" s="102"/>
      <c r="C8" s="103"/>
      <c r="D8" s="103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102" t="s">
        <v>6</v>
      </c>
      <c r="B9" s="102"/>
      <c r="C9" s="103" t="s">
        <v>30</v>
      </c>
      <c r="D9" s="103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102" t="s">
        <v>8</v>
      </c>
      <c r="B10" s="102"/>
      <c r="C10" s="103" t="s">
        <v>31</v>
      </c>
      <c r="D10" s="103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102" t="s">
        <v>10</v>
      </c>
      <c r="B11" s="102"/>
      <c r="C11" s="104" t="s">
        <v>32</v>
      </c>
      <c r="D11" s="104"/>
      <c r="E11" s="103" t="s">
        <v>11</v>
      </c>
      <c r="F11" s="103">
        <v>98701000001</v>
      </c>
      <c r="G11" s="2"/>
      <c r="H11" s="2"/>
      <c r="I11" s="2"/>
    </row>
    <row r="12" spans="1:9" ht="15.75" customHeight="1" x14ac:dyDescent="0.25">
      <c r="A12" s="102"/>
      <c r="B12" s="102"/>
      <c r="C12" s="104"/>
      <c r="D12" s="104"/>
      <c r="E12" s="103"/>
      <c r="F12" s="103"/>
      <c r="G12" s="2"/>
      <c r="H12" s="2"/>
      <c r="I12" s="2"/>
    </row>
    <row r="13" spans="1:9" ht="15.75" customHeight="1" x14ac:dyDescent="0.25">
      <c r="A13" s="102"/>
      <c r="B13" s="102"/>
      <c r="C13" s="104"/>
      <c r="D13" s="104"/>
      <c r="E13" s="103"/>
      <c r="F13" s="103"/>
      <c r="G13" s="2"/>
      <c r="H13" s="2"/>
      <c r="I13" s="2"/>
    </row>
    <row r="14" spans="1:9" x14ac:dyDescent="0.25">
      <c r="A14" s="102" t="s">
        <v>12</v>
      </c>
      <c r="B14" s="102"/>
      <c r="C14" s="103" t="s">
        <v>13</v>
      </c>
      <c r="D14" s="103"/>
      <c r="E14" s="16"/>
      <c r="F14" s="103"/>
      <c r="G14" s="2"/>
      <c r="H14" s="2"/>
      <c r="I14" s="2"/>
    </row>
    <row r="15" spans="1:9" ht="47.25" customHeight="1" x14ac:dyDescent="0.25">
      <c r="A15" s="102"/>
      <c r="B15" s="102"/>
      <c r="C15" s="103" t="s">
        <v>14</v>
      </c>
      <c r="D15" s="103"/>
      <c r="E15" s="16"/>
      <c r="F15" s="103"/>
      <c r="G15" s="2"/>
      <c r="H15" s="2"/>
      <c r="I15" s="2"/>
    </row>
    <row r="16" spans="1:9" x14ac:dyDescent="0.25">
      <c r="A16" s="102" t="s">
        <v>15</v>
      </c>
      <c r="B16" s="102"/>
      <c r="C16" s="103" t="s">
        <v>16</v>
      </c>
      <c r="D16" s="103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"/>
  <sheetViews>
    <sheetView tabSelected="1" zoomScale="90" zoomScaleNormal="90" workbookViewId="0">
      <pane xSplit="1" ySplit="4" topLeftCell="B35" activePane="bottomRight" state="frozen"/>
      <selection pane="topRight" activeCell="B1" sqref="B1"/>
      <selection pane="bottomLeft" activeCell="A4" sqref="A4"/>
      <selection pane="bottomRight" activeCell="D42" sqref="D42"/>
    </sheetView>
  </sheetViews>
  <sheetFormatPr defaultRowHeight="15" x14ac:dyDescent="0.25"/>
  <cols>
    <col min="1" max="1" width="7.140625" style="21" customWidth="1"/>
    <col min="2" max="2" width="47.42578125" style="21" customWidth="1"/>
    <col min="3" max="3" width="13.28515625" style="21" customWidth="1"/>
    <col min="4" max="4" width="36.5703125" style="21" customWidth="1"/>
    <col min="5" max="5" width="20.7109375" style="21" customWidth="1"/>
    <col min="6" max="6" width="17" style="55" customWidth="1"/>
    <col min="7" max="16384" width="9.140625" style="21"/>
  </cols>
  <sheetData>
    <row r="1" spans="1:6" ht="51" customHeight="1" x14ac:dyDescent="0.25">
      <c r="A1" s="102" t="s">
        <v>48</v>
      </c>
      <c r="B1" s="102"/>
      <c r="C1" s="102"/>
      <c r="D1" s="102"/>
      <c r="E1" s="102"/>
      <c r="F1" s="102"/>
    </row>
    <row r="2" spans="1:6" ht="15" customHeight="1" x14ac:dyDescent="0.25">
      <c r="A2" s="102" t="s">
        <v>118</v>
      </c>
      <c r="B2" s="102"/>
      <c r="C2" s="102"/>
      <c r="D2" s="102"/>
      <c r="E2" s="102"/>
      <c r="F2" s="102"/>
    </row>
    <row r="4" spans="1:6" ht="81" customHeight="1" x14ac:dyDescent="0.25">
      <c r="A4" s="62" t="s">
        <v>44</v>
      </c>
      <c r="B4" s="62" t="s">
        <v>45</v>
      </c>
      <c r="C4" s="62" t="s">
        <v>46</v>
      </c>
      <c r="D4" s="62" t="s">
        <v>49</v>
      </c>
      <c r="E4" s="10" t="s">
        <v>47</v>
      </c>
      <c r="F4" s="64" t="s">
        <v>50</v>
      </c>
    </row>
    <row r="5" spans="1:6" ht="45" x14ac:dyDescent="0.25">
      <c r="A5" s="64">
        <v>1</v>
      </c>
      <c r="B5" s="95" t="s">
        <v>148</v>
      </c>
      <c r="C5" s="64"/>
      <c r="D5" s="70"/>
      <c r="E5" s="71"/>
      <c r="F5" s="19">
        <v>3168000</v>
      </c>
    </row>
    <row r="6" spans="1:6" ht="45" x14ac:dyDescent="0.25">
      <c r="A6" s="48">
        <v>2</v>
      </c>
      <c r="B6" s="95" t="s">
        <v>147</v>
      </c>
      <c r="C6" s="64"/>
      <c r="D6" s="70"/>
      <c r="E6" s="71"/>
      <c r="F6" s="19">
        <v>624000</v>
      </c>
    </row>
    <row r="7" spans="1:6" x14ac:dyDescent="0.25">
      <c r="A7" s="48">
        <v>3</v>
      </c>
      <c r="B7" s="95" t="s">
        <v>146</v>
      </c>
      <c r="C7" s="64"/>
      <c r="D7" s="70"/>
      <c r="E7" s="71"/>
      <c r="F7" s="19">
        <v>2423999</v>
      </c>
    </row>
    <row r="8" spans="1:6" ht="30" x14ac:dyDescent="0.25">
      <c r="A8" s="48">
        <v>4</v>
      </c>
      <c r="B8" s="95" t="s">
        <v>145</v>
      </c>
      <c r="C8" s="64"/>
      <c r="D8" s="70"/>
      <c r="E8" s="71"/>
      <c r="F8" s="19">
        <v>2400000</v>
      </c>
    </row>
    <row r="9" spans="1:6" ht="30" x14ac:dyDescent="0.25">
      <c r="A9" s="48">
        <v>5</v>
      </c>
      <c r="B9" s="95" t="s">
        <v>127</v>
      </c>
      <c r="C9" s="64"/>
      <c r="D9" s="70"/>
      <c r="E9" s="71"/>
      <c r="F9" s="19">
        <v>21364010</v>
      </c>
    </row>
    <row r="10" spans="1:6" ht="30" x14ac:dyDescent="0.25">
      <c r="A10" s="63">
        <v>6</v>
      </c>
      <c r="B10" s="96" t="s">
        <v>128</v>
      </c>
      <c r="C10" s="72"/>
      <c r="D10" s="70"/>
      <c r="E10" s="83"/>
      <c r="F10" s="101">
        <v>14197530</v>
      </c>
    </row>
    <row r="11" spans="1:6" ht="16.5" customHeight="1" x14ac:dyDescent="0.25">
      <c r="A11" s="17">
        <v>7</v>
      </c>
      <c r="B11" s="97" t="s">
        <v>144</v>
      </c>
      <c r="C11" s="73"/>
      <c r="D11" s="70"/>
      <c r="E11" s="74"/>
      <c r="F11" s="61">
        <v>7631920</v>
      </c>
    </row>
    <row r="12" spans="1:6" ht="30" x14ac:dyDescent="0.25">
      <c r="A12" s="17">
        <v>8</v>
      </c>
      <c r="B12" s="97" t="s">
        <v>144</v>
      </c>
      <c r="C12" s="73"/>
      <c r="D12" s="70"/>
      <c r="E12" s="84"/>
      <c r="F12" s="14">
        <v>1600000</v>
      </c>
    </row>
    <row r="13" spans="1:6" ht="30" x14ac:dyDescent="0.25">
      <c r="A13" s="17">
        <v>9</v>
      </c>
      <c r="B13" s="97" t="s">
        <v>129</v>
      </c>
      <c r="C13" s="73"/>
      <c r="D13" s="70"/>
      <c r="E13" s="74"/>
      <c r="F13" s="61">
        <v>6016585.2000000002</v>
      </c>
    </row>
    <row r="14" spans="1:6" x14ac:dyDescent="0.25">
      <c r="A14" s="17">
        <v>10</v>
      </c>
      <c r="B14" s="97" t="s">
        <v>130</v>
      </c>
      <c r="C14" s="73"/>
      <c r="D14" s="70"/>
      <c r="E14" s="74"/>
      <c r="F14" s="61">
        <v>951600</v>
      </c>
    </row>
    <row r="15" spans="1:6" x14ac:dyDescent="0.25">
      <c r="A15" s="17">
        <v>11</v>
      </c>
      <c r="B15" s="97" t="s">
        <v>143</v>
      </c>
      <c r="C15" s="73"/>
      <c r="D15" s="70"/>
      <c r="E15" s="74"/>
      <c r="F15" s="61">
        <v>1560000</v>
      </c>
    </row>
    <row r="16" spans="1:6" x14ac:dyDescent="0.25">
      <c r="A16" s="17">
        <v>12</v>
      </c>
      <c r="B16" s="97" t="s">
        <v>142</v>
      </c>
      <c r="C16" s="73"/>
      <c r="D16" s="70"/>
      <c r="E16" s="74"/>
      <c r="F16" s="61">
        <v>700000</v>
      </c>
    </row>
    <row r="17" spans="1:6" x14ac:dyDescent="0.25">
      <c r="A17" s="17">
        <v>13</v>
      </c>
      <c r="B17" s="100" t="s">
        <v>141</v>
      </c>
      <c r="C17" s="73"/>
      <c r="D17" s="70"/>
      <c r="E17" s="74"/>
      <c r="F17" s="61">
        <v>1300000</v>
      </c>
    </row>
    <row r="18" spans="1:6" x14ac:dyDescent="0.25">
      <c r="A18" s="17">
        <v>14</v>
      </c>
      <c r="B18" s="99" t="s">
        <v>130</v>
      </c>
      <c r="C18" s="60"/>
      <c r="D18" s="51"/>
      <c r="E18" s="50"/>
      <c r="F18" s="61">
        <v>1200000</v>
      </c>
    </row>
    <row r="19" spans="1:6" x14ac:dyDescent="0.25">
      <c r="A19" s="17">
        <f>A18+1</f>
        <v>15</v>
      </c>
      <c r="B19" s="98" t="s">
        <v>140</v>
      </c>
      <c r="C19" s="40"/>
      <c r="D19" s="51"/>
      <c r="E19" s="52"/>
      <c r="F19" s="53">
        <v>2580000</v>
      </c>
    </row>
    <row r="20" spans="1:6" x14ac:dyDescent="0.25">
      <c r="A20" s="17">
        <f t="shared" ref="A20:A28" si="0">A19+1</f>
        <v>16</v>
      </c>
      <c r="B20" s="98" t="s">
        <v>139</v>
      </c>
      <c r="C20" s="40"/>
      <c r="D20" s="51"/>
      <c r="E20" s="52"/>
      <c r="F20" s="53">
        <v>1865499.36</v>
      </c>
    </row>
    <row r="21" spans="1:6" x14ac:dyDescent="0.25">
      <c r="A21" s="17">
        <f t="shared" si="0"/>
        <v>17</v>
      </c>
      <c r="B21" s="98" t="s">
        <v>138</v>
      </c>
      <c r="C21" s="40"/>
      <c r="D21" s="51"/>
      <c r="E21" s="52"/>
      <c r="F21" s="53">
        <v>1040000</v>
      </c>
    </row>
    <row r="22" spans="1:6" ht="30" x14ac:dyDescent="0.25">
      <c r="A22" s="17">
        <f t="shared" si="0"/>
        <v>18</v>
      </c>
      <c r="B22" s="98" t="s">
        <v>137</v>
      </c>
      <c r="C22" s="40"/>
      <c r="D22" s="51"/>
      <c r="E22" s="52"/>
      <c r="F22" s="53">
        <v>3076000</v>
      </c>
    </row>
    <row r="23" spans="1:6" ht="30" x14ac:dyDescent="0.25">
      <c r="A23" s="17">
        <f t="shared" si="0"/>
        <v>19</v>
      </c>
      <c r="B23" s="98" t="s">
        <v>131</v>
      </c>
      <c r="C23" s="40"/>
      <c r="D23" s="51"/>
      <c r="E23" s="52"/>
      <c r="F23" s="53">
        <v>765600</v>
      </c>
    </row>
    <row r="24" spans="1:6" ht="30" x14ac:dyDescent="0.25">
      <c r="A24" s="17">
        <f t="shared" si="0"/>
        <v>20</v>
      </c>
      <c r="B24" s="98" t="s">
        <v>132</v>
      </c>
      <c r="C24" s="40"/>
      <c r="D24" s="51"/>
      <c r="E24" s="52"/>
      <c r="F24" s="53">
        <v>637200</v>
      </c>
    </row>
    <row r="25" spans="1:6" ht="30" x14ac:dyDescent="0.25">
      <c r="A25" s="17">
        <f t="shared" si="0"/>
        <v>21</v>
      </c>
      <c r="B25" s="98" t="s">
        <v>133</v>
      </c>
      <c r="C25" s="40"/>
      <c r="D25" s="51"/>
      <c r="E25" s="52"/>
      <c r="F25" s="53">
        <v>900000</v>
      </c>
    </row>
    <row r="26" spans="1:6" ht="30" x14ac:dyDescent="0.25">
      <c r="A26" s="17">
        <f t="shared" si="0"/>
        <v>22</v>
      </c>
      <c r="B26" s="98" t="s">
        <v>134</v>
      </c>
      <c r="C26" s="40"/>
      <c r="D26" s="51"/>
      <c r="E26" s="52"/>
      <c r="F26" s="53">
        <v>780000</v>
      </c>
    </row>
    <row r="27" spans="1:6" ht="30" x14ac:dyDescent="0.25">
      <c r="A27" s="17">
        <f t="shared" si="0"/>
        <v>23</v>
      </c>
      <c r="B27" s="98" t="s">
        <v>136</v>
      </c>
      <c r="C27" s="40"/>
      <c r="D27" s="51"/>
      <c r="E27" s="52"/>
      <c r="F27" s="53">
        <v>660000</v>
      </c>
    </row>
    <row r="28" spans="1:6" ht="30" x14ac:dyDescent="0.25">
      <c r="A28" s="17">
        <f t="shared" si="0"/>
        <v>24</v>
      </c>
      <c r="B28" s="98" t="s">
        <v>135</v>
      </c>
      <c r="C28" s="40"/>
      <c r="D28" s="51"/>
      <c r="E28" s="52"/>
      <c r="F28" s="53">
        <v>1018851.12</v>
      </c>
    </row>
    <row r="29" spans="1:6" x14ac:dyDescent="0.25">
      <c r="A29" s="17"/>
      <c r="B29" s="48"/>
      <c r="C29" s="40"/>
      <c r="D29" s="51"/>
      <c r="E29" s="52"/>
      <c r="F29" s="53"/>
    </row>
    <row r="30" spans="1:6" x14ac:dyDescent="0.25">
      <c r="A30" s="17"/>
      <c r="B30" s="48"/>
      <c r="C30" s="40"/>
      <c r="D30" s="51"/>
      <c r="E30" s="52"/>
      <c r="F30" s="53"/>
    </row>
    <row r="31" spans="1:6" x14ac:dyDescent="0.25">
      <c r="A31" s="17"/>
      <c r="B31" s="48"/>
      <c r="C31" s="40"/>
      <c r="D31" s="51"/>
      <c r="E31" s="52"/>
      <c r="F31" s="53"/>
    </row>
    <row r="32" spans="1:6" x14ac:dyDescent="0.25">
      <c r="A32" s="17"/>
      <c r="B32" s="48"/>
      <c r="C32" s="40"/>
      <c r="D32" s="51"/>
      <c r="E32" s="52"/>
      <c r="F32" s="59"/>
    </row>
    <row r="33" spans="1:6" x14ac:dyDescent="0.25">
      <c r="A33" s="17"/>
      <c r="B33" s="48"/>
      <c r="C33" s="40"/>
      <c r="D33" s="51"/>
      <c r="E33" s="52"/>
      <c r="F33" s="59"/>
    </row>
    <row r="34" spans="1:6" x14ac:dyDescent="0.25">
      <c r="A34" s="17"/>
      <c r="B34" s="49"/>
      <c r="C34" s="40"/>
      <c r="D34" s="51"/>
      <c r="E34" s="41"/>
      <c r="F34" s="59"/>
    </row>
    <row r="35" spans="1:6" x14ac:dyDescent="0.25">
      <c r="A35" s="17"/>
      <c r="B35" s="49"/>
      <c r="C35" s="40"/>
      <c r="D35" s="51"/>
      <c r="E35" s="41"/>
      <c r="F35" s="59"/>
    </row>
    <row r="36" spans="1:6" x14ac:dyDescent="0.25">
      <c r="A36" s="17"/>
      <c r="B36" s="48"/>
      <c r="C36" s="40"/>
      <c r="D36" s="51"/>
      <c r="E36" s="41"/>
      <c r="F36" s="59"/>
    </row>
    <row r="37" spans="1:6" x14ac:dyDescent="0.25">
      <c r="F37" s="54">
        <f>SUM(F5:F36)</f>
        <v>78460794.680000007</v>
      </c>
    </row>
    <row r="38" spans="1:6" ht="39.75" customHeight="1" x14ac:dyDescent="0.25">
      <c r="A38" s="102" t="s">
        <v>51</v>
      </c>
      <c r="B38" s="102"/>
      <c r="C38" s="102"/>
      <c r="D38" s="102"/>
    </row>
    <row r="40" spans="1:6" ht="60" x14ac:dyDescent="0.25">
      <c r="A40" s="20" t="s">
        <v>20</v>
      </c>
      <c r="B40" s="20" t="s">
        <v>39</v>
      </c>
      <c r="C40" s="20" t="s">
        <v>18</v>
      </c>
      <c r="D40" s="20" t="s">
        <v>42</v>
      </c>
    </row>
    <row r="41" spans="1:6" x14ac:dyDescent="0.25">
      <c r="A41" s="20">
        <v>1</v>
      </c>
      <c r="B41" s="20">
        <v>2</v>
      </c>
      <c r="C41" s="20">
        <v>3</v>
      </c>
      <c r="D41" s="20">
        <v>4</v>
      </c>
    </row>
    <row r="42" spans="1:6" ht="62.25" customHeight="1" x14ac:dyDescent="0.25">
      <c r="A42" s="20">
        <v>1</v>
      </c>
      <c r="B42" s="4" t="s">
        <v>102</v>
      </c>
      <c r="C42" s="11">
        <v>24</v>
      </c>
      <c r="D42" s="5">
        <f>F37</f>
        <v>78460794.680000007</v>
      </c>
    </row>
    <row r="43" spans="1:6" ht="76.5" customHeight="1" x14ac:dyDescent="0.25">
      <c r="A43" s="20">
        <v>2</v>
      </c>
      <c r="B43" s="4" t="s">
        <v>40</v>
      </c>
      <c r="C43" s="11">
        <v>0</v>
      </c>
      <c r="D43" s="5"/>
    </row>
    <row r="44" spans="1:6" ht="66" customHeight="1" x14ac:dyDescent="0.25">
      <c r="A44" s="20">
        <v>3</v>
      </c>
      <c r="B44" s="4" t="s">
        <v>41</v>
      </c>
      <c r="C44" s="36">
        <f>299+108-7-24</f>
        <v>376</v>
      </c>
      <c r="D44" s="31">
        <f>7001040.51+146742530.17-17925908.12-78460794.68</f>
        <v>57356867.879999965</v>
      </c>
      <c r="E44" s="39"/>
    </row>
    <row r="45" spans="1:6" ht="138.75" hidden="1" customHeight="1" x14ac:dyDescent="0.25">
      <c r="A45" s="44">
        <v>4</v>
      </c>
      <c r="B45" s="45" t="s">
        <v>88</v>
      </c>
      <c r="C45" s="36">
        <v>0</v>
      </c>
      <c r="D45" s="31">
        <v>0</v>
      </c>
      <c r="E45" s="39"/>
    </row>
    <row r="46" spans="1:6" ht="124.5" hidden="1" customHeight="1" x14ac:dyDescent="0.25">
      <c r="A46" s="44">
        <v>5</v>
      </c>
      <c r="B46" s="45" t="s">
        <v>89</v>
      </c>
      <c r="C46" s="36">
        <v>0</v>
      </c>
      <c r="D46" s="31">
        <v>0</v>
      </c>
      <c r="E46" s="39"/>
    </row>
    <row r="47" spans="1:6" ht="153" hidden="1" customHeight="1" x14ac:dyDescent="0.25">
      <c r="A47" s="44">
        <v>6</v>
      </c>
      <c r="B47" s="45" t="s">
        <v>90</v>
      </c>
      <c r="C47" s="36">
        <v>0</v>
      </c>
      <c r="D47" s="31">
        <v>0</v>
      </c>
      <c r="E47" s="39"/>
    </row>
    <row r="48" spans="1:6" x14ac:dyDescent="0.25">
      <c r="A48" s="106" t="s">
        <v>19</v>
      </c>
      <c r="B48" s="107"/>
      <c r="C48" s="11">
        <f>SUM(C42:C44)</f>
        <v>400</v>
      </c>
      <c r="D48" s="5">
        <f>SUM(D42:D44)</f>
        <v>135817662.55999997</v>
      </c>
    </row>
    <row r="49" spans="4:4" x14ac:dyDescent="0.25">
      <c r="D49" s="22"/>
    </row>
  </sheetData>
  <mergeCells count="4">
    <mergeCell ref="A38:D38"/>
    <mergeCell ref="A48:B48"/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topLeftCell="B1" zoomScale="80" zoomScaleNormal="70" zoomScaleSheetLayoutView="80" workbookViewId="0">
      <pane ySplit="4" topLeftCell="A5" activePane="bottomLeft" state="frozen"/>
      <selection activeCell="B1" sqref="B1"/>
      <selection pane="bottomLeft" activeCell="E23" sqref="E23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8.140625" customWidth="1"/>
    <col min="6" max="6" width="21.42578125" customWidth="1"/>
    <col min="7" max="7" width="22.85546875" customWidth="1"/>
    <col min="8" max="8" width="32.7109375" style="75" customWidth="1"/>
  </cols>
  <sheetData>
    <row r="1" spans="1:8" ht="49.5" customHeight="1" x14ac:dyDescent="0.25">
      <c r="A1" s="108" t="s">
        <v>43</v>
      </c>
      <c r="B1" s="108"/>
      <c r="C1" s="108"/>
      <c r="D1" s="108"/>
      <c r="E1" s="108"/>
      <c r="F1" s="108"/>
      <c r="G1" s="108"/>
    </row>
    <row r="3" spans="1:8" ht="256.5" customHeight="1" x14ac:dyDescent="0.25">
      <c r="A3" s="3" t="s">
        <v>20</v>
      </c>
      <c r="B3" s="3" t="s">
        <v>21</v>
      </c>
      <c r="C3" s="3" t="s">
        <v>22</v>
      </c>
      <c r="D3" s="3" t="s">
        <v>120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75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52</v>
      </c>
      <c r="F5" s="18">
        <f>12250</f>
        <v>12250</v>
      </c>
      <c r="G5" s="18">
        <f>12250</f>
        <v>12250</v>
      </c>
      <c r="H5" s="76"/>
    </row>
    <row r="6" spans="1:8" ht="30" x14ac:dyDescent="0.25">
      <c r="A6" s="43">
        <f t="shared" ref="A6:A40" si="0">A5+1</f>
        <v>2</v>
      </c>
      <c r="B6" s="15" t="s">
        <v>91</v>
      </c>
      <c r="C6" s="10" t="s">
        <v>92</v>
      </c>
      <c r="D6" s="13">
        <v>90</v>
      </c>
      <c r="E6" s="10"/>
      <c r="F6" s="69"/>
      <c r="G6" s="69"/>
      <c r="H6" s="77"/>
    </row>
    <row r="7" spans="1:8" ht="45" x14ac:dyDescent="0.25">
      <c r="A7" s="46">
        <f t="shared" si="0"/>
        <v>3</v>
      </c>
      <c r="B7" s="10" t="s">
        <v>69</v>
      </c>
      <c r="C7" s="10" t="s">
        <v>70</v>
      </c>
      <c r="D7" s="13">
        <v>90</v>
      </c>
      <c r="E7" s="10"/>
      <c r="F7" s="69"/>
      <c r="G7" s="69"/>
      <c r="H7" s="77"/>
    </row>
    <row r="8" spans="1:8" ht="150" x14ac:dyDescent="0.25">
      <c r="A8" s="46">
        <f t="shared" si="0"/>
        <v>4</v>
      </c>
      <c r="B8" s="10" t="s">
        <v>59</v>
      </c>
      <c r="C8" s="10" t="s">
        <v>60</v>
      </c>
      <c r="D8" s="10">
        <v>70</v>
      </c>
      <c r="E8" s="10" t="s">
        <v>52</v>
      </c>
      <c r="F8" s="5"/>
      <c r="G8" s="31"/>
      <c r="H8" s="78"/>
    </row>
    <row r="9" spans="1:8" ht="75" x14ac:dyDescent="0.25">
      <c r="A9" s="46">
        <f t="shared" si="0"/>
        <v>5</v>
      </c>
      <c r="B9" s="10" t="s">
        <v>71</v>
      </c>
      <c r="C9" s="10" t="s">
        <v>72</v>
      </c>
      <c r="D9" s="10">
        <v>20</v>
      </c>
      <c r="E9" s="10"/>
      <c r="F9" s="5"/>
      <c r="G9" s="5"/>
      <c r="H9" s="79"/>
    </row>
    <row r="10" spans="1:8" ht="120" x14ac:dyDescent="0.25">
      <c r="A10" s="46">
        <f t="shared" si="0"/>
        <v>6</v>
      </c>
      <c r="B10" s="10" t="s">
        <v>73</v>
      </c>
      <c r="C10" s="10" t="s">
        <v>74</v>
      </c>
      <c r="D10" s="10">
        <v>70</v>
      </c>
      <c r="E10" s="10" t="s">
        <v>52</v>
      </c>
      <c r="F10" s="34"/>
      <c r="G10" s="34"/>
      <c r="H10" s="67"/>
    </row>
    <row r="11" spans="1:8" ht="75" x14ac:dyDescent="0.25">
      <c r="A11" s="46">
        <f t="shared" si="0"/>
        <v>7</v>
      </c>
      <c r="B11" s="33" t="s">
        <v>75</v>
      </c>
      <c r="C11" s="86" t="s">
        <v>85</v>
      </c>
      <c r="D11" s="10">
        <v>70</v>
      </c>
      <c r="E11" s="35"/>
      <c r="F11" s="5"/>
      <c r="G11" s="5"/>
      <c r="H11" s="80"/>
    </row>
    <row r="12" spans="1:8" ht="135" x14ac:dyDescent="0.25">
      <c r="A12" s="46">
        <f t="shared" si="0"/>
        <v>8</v>
      </c>
      <c r="B12" s="42" t="s">
        <v>86</v>
      </c>
      <c r="C12" s="86" t="s">
        <v>87</v>
      </c>
      <c r="D12" s="10">
        <v>70</v>
      </c>
      <c r="E12" s="10" t="s">
        <v>52</v>
      </c>
      <c r="F12" s="5">
        <v>92186</v>
      </c>
      <c r="G12" s="5"/>
      <c r="H12" s="66"/>
    </row>
    <row r="13" spans="1:8" ht="96" customHeight="1" x14ac:dyDescent="0.25">
      <c r="A13" s="46">
        <f t="shared" si="0"/>
        <v>9</v>
      </c>
      <c r="B13" s="30" t="s">
        <v>67</v>
      </c>
      <c r="C13" s="26" t="s">
        <v>68</v>
      </c>
      <c r="D13" s="30">
        <v>3</v>
      </c>
      <c r="E13" s="10" t="s">
        <v>52</v>
      </c>
      <c r="F13" s="56">
        <v>44784</v>
      </c>
      <c r="G13" s="57"/>
      <c r="H13" s="67"/>
    </row>
    <row r="14" spans="1:8" ht="75" x14ac:dyDescent="0.25">
      <c r="A14" s="46">
        <f t="shared" si="0"/>
        <v>10</v>
      </c>
      <c r="B14" s="10" t="s">
        <v>55</v>
      </c>
      <c r="C14" s="86" t="s">
        <v>56</v>
      </c>
      <c r="D14" s="10">
        <v>3</v>
      </c>
      <c r="E14" s="10" t="s">
        <v>52</v>
      </c>
      <c r="F14" s="5">
        <v>113275</v>
      </c>
      <c r="G14" s="31"/>
      <c r="H14" s="67"/>
    </row>
    <row r="15" spans="1:8" ht="75" x14ac:dyDescent="0.25">
      <c r="A15" s="46">
        <f t="shared" si="0"/>
        <v>11</v>
      </c>
      <c r="B15" s="27" t="s">
        <v>65</v>
      </c>
      <c r="C15" s="86" t="s">
        <v>66</v>
      </c>
      <c r="D15" s="27">
        <v>50</v>
      </c>
      <c r="E15" s="10" t="s">
        <v>52</v>
      </c>
      <c r="F15" s="28"/>
      <c r="G15" s="58"/>
      <c r="H15" s="77"/>
    </row>
    <row r="16" spans="1:8" ht="82.5" customHeight="1" x14ac:dyDescent="0.25">
      <c r="A16" s="68">
        <f t="shared" si="0"/>
        <v>12</v>
      </c>
      <c r="B16" s="27" t="s">
        <v>110</v>
      </c>
      <c r="C16" s="86" t="s">
        <v>111</v>
      </c>
      <c r="D16" s="27">
        <v>55</v>
      </c>
      <c r="E16" s="10" t="s">
        <v>52</v>
      </c>
      <c r="F16" s="28">
        <f>3340+2397</f>
        <v>5737</v>
      </c>
      <c r="G16" s="58"/>
      <c r="H16" s="77"/>
    </row>
    <row r="17" spans="1:8" ht="75" x14ac:dyDescent="0.25">
      <c r="A17" s="68">
        <f t="shared" si="0"/>
        <v>13</v>
      </c>
      <c r="B17" s="27" t="s">
        <v>81</v>
      </c>
      <c r="C17" s="86" t="s">
        <v>82</v>
      </c>
      <c r="D17" s="27">
        <v>49</v>
      </c>
      <c r="E17" s="10" t="s">
        <v>52</v>
      </c>
      <c r="F17" s="28"/>
      <c r="G17" s="29"/>
      <c r="H17" s="79"/>
    </row>
    <row r="18" spans="1:8" ht="63" customHeight="1" x14ac:dyDescent="0.25">
      <c r="A18" s="68">
        <f t="shared" si="0"/>
        <v>14</v>
      </c>
      <c r="B18" s="27" t="s">
        <v>112</v>
      </c>
      <c r="C18" s="86" t="s">
        <v>113</v>
      </c>
      <c r="D18" s="27">
        <v>49</v>
      </c>
      <c r="E18" s="10"/>
      <c r="F18" s="58"/>
      <c r="G18" s="29"/>
      <c r="H18" s="79"/>
    </row>
    <row r="19" spans="1:8" ht="135" x14ac:dyDescent="0.25">
      <c r="A19" s="68">
        <f t="shared" si="0"/>
        <v>15</v>
      </c>
      <c r="B19" s="10" t="s">
        <v>105</v>
      </c>
      <c r="C19" s="10" t="s">
        <v>106</v>
      </c>
      <c r="D19" s="13">
        <v>50</v>
      </c>
      <c r="E19" s="10" t="s">
        <v>52</v>
      </c>
      <c r="F19" s="5"/>
      <c r="G19" s="5"/>
      <c r="H19" s="66"/>
    </row>
    <row r="20" spans="1:8" ht="53.25" customHeight="1" x14ac:dyDescent="0.25">
      <c r="A20" s="68">
        <f t="shared" si="0"/>
        <v>16</v>
      </c>
      <c r="B20" s="10" t="s">
        <v>114</v>
      </c>
      <c r="C20" s="10" t="s">
        <v>115</v>
      </c>
      <c r="D20" s="13">
        <v>1</v>
      </c>
      <c r="E20" s="10"/>
      <c r="F20" s="5"/>
      <c r="G20" s="5"/>
      <c r="H20" s="66"/>
    </row>
    <row r="21" spans="1:8" ht="75" x14ac:dyDescent="0.25">
      <c r="A21" s="68">
        <f t="shared" si="0"/>
        <v>17</v>
      </c>
      <c r="B21" s="24" t="s">
        <v>61</v>
      </c>
      <c r="C21" s="24" t="s">
        <v>62</v>
      </c>
      <c r="D21" s="24">
        <v>90</v>
      </c>
      <c r="E21" s="10" t="s">
        <v>52</v>
      </c>
      <c r="F21" s="5"/>
      <c r="G21" s="5"/>
      <c r="H21" s="66"/>
    </row>
    <row r="22" spans="1:8" ht="75" x14ac:dyDescent="0.25">
      <c r="A22" s="46">
        <f t="shared" si="0"/>
        <v>18</v>
      </c>
      <c r="B22" s="10" t="s">
        <v>57</v>
      </c>
      <c r="C22" s="10" t="s">
        <v>58</v>
      </c>
      <c r="D22" s="10">
        <v>90</v>
      </c>
      <c r="E22" s="10" t="s">
        <v>52</v>
      </c>
      <c r="F22" s="19">
        <f>3500+13999+17299+40491</f>
        <v>75289</v>
      </c>
      <c r="G22" s="31"/>
      <c r="H22" s="66"/>
    </row>
    <row r="23" spans="1:8" ht="75" x14ac:dyDescent="0.25">
      <c r="A23" s="68">
        <f t="shared" si="0"/>
        <v>19</v>
      </c>
      <c r="B23" s="10" t="s">
        <v>107</v>
      </c>
      <c r="C23" s="10" t="s">
        <v>108</v>
      </c>
      <c r="D23" s="10">
        <v>70</v>
      </c>
      <c r="E23" s="10" t="s">
        <v>52</v>
      </c>
      <c r="F23" s="19"/>
      <c r="G23" s="47"/>
      <c r="H23" s="77"/>
    </row>
    <row r="24" spans="1:8" ht="75" x14ac:dyDescent="0.25">
      <c r="A24" s="87">
        <f t="shared" si="0"/>
        <v>20</v>
      </c>
      <c r="B24" s="10" t="s">
        <v>121</v>
      </c>
      <c r="C24" s="10" t="s">
        <v>122</v>
      </c>
      <c r="D24" s="10">
        <v>70</v>
      </c>
      <c r="E24" s="10" t="s">
        <v>52</v>
      </c>
      <c r="F24" s="19"/>
      <c r="G24" s="31"/>
      <c r="H24" s="77"/>
    </row>
    <row r="25" spans="1:8" ht="75" x14ac:dyDescent="0.25">
      <c r="A25" s="88">
        <f t="shared" si="0"/>
        <v>21</v>
      </c>
      <c r="B25" s="30" t="s">
        <v>83</v>
      </c>
      <c r="C25" s="85" t="s">
        <v>84</v>
      </c>
      <c r="D25" s="30">
        <v>70</v>
      </c>
      <c r="E25" s="27" t="s">
        <v>52</v>
      </c>
      <c r="F25" s="89"/>
      <c r="G25" s="57"/>
      <c r="H25" s="77"/>
    </row>
    <row r="26" spans="1:8" ht="75" x14ac:dyDescent="0.25">
      <c r="A26" s="87">
        <f t="shared" si="0"/>
        <v>22</v>
      </c>
      <c r="B26" s="10" t="s">
        <v>116</v>
      </c>
      <c r="C26" s="86" t="s">
        <v>117</v>
      </c>
      <c r="D26" s="10">
        <v>90</v>
      </c>
      <c r="E26" s="10" t="s">
        <v>52</v>
      </c>
      <c r="F26" s="19"/>
      <c r="G26" s="31"/>
      <c r="H26" s="77"/>
    </row>
    <row r="27" spans="1:8" ht="75" x14ac:dyDescent="0.25">
      <c r="A27" s="87">
        <f t="shared" si="0"/>
        <v>23</v>
      </c>
      <c r="B27" s="10" t="s">
        <v>98</v>
      </c>
      <c r="C27" s="86" t="s">
        <v>99</v>
      </c>
      <c r="D27" s="10">
        <v>70</v>
      </c>
      <c r="E27" s="10" t="s">
        <v>52</v>
      </c>
      <c r="F27" s="19"/>
      <c r="G27" s="31"/>
      <c r="H27" s="77"/>
    </row>
    <row r="28" spans="1:8" ht="75" x14ac:dyDescent="0.25">
      <c r="A28" s="46">
        <f t="shared" si="0"/>
        <v>24</v>
      </c>
      <c r="B28" s="10" t="s">
        <v>33</v>
      </c>
      <c r="C28" s="10" t="s">
        <v>34</v>
      </c>
      <c r="D28" s="13">
        <v>80</v>
      </c>
      <c r="E28" s="10" t="s">
        <v>52</v>
      </c>
      <c r="F28" s="14"/>
      <c r="G28" s="14"/>
      <c r="H28" s="66"/>
    </row>
    <row r="29" spans="1:8" ht="83.25" customHeight="1" x14ac:dyDescent="0.25">
      <c r="A29" s="87">
        <f t="shared" si="0"/>
        <v>25</v>
      </c>
      <c r="B29" s="12" t="s">
        <v>125</v>
      </c>
      <c r="C29" s="10" t="s">
        <v>126</v>
      </c>
      <c r="D29" s="13">
        <v>87</v>
      </c>
      <c r="E29" s="10" t="s">
        <v>52</v>
      </c>
      <c r="F29" s="14">
        <f>10448+2548+2100</f>
        <v>15096</v>
      </c>
      <c r="G29" s="14"/>
      <c r="H29" s="67"/>
    </row>
    <row r="30" spans="1:8" ht="75" x14ac:dyDescent="0.25">
      <c r="A30" s="87">
        <f t="shared" si="0"/>
        <v>26</v>
      </c>
      <c r="B30" s="12" t="s">
        <v>94</v>
      </c>
      <c r="C30" s="10" t="s">
        <v>95</v>
      </c>
      <c r="D30" s="13">
        <v>80</v>
      </c>
      <c r="E30" s="10" t="s">
        <v>52</v>
      </c>
      <c r="F30" s="14"/>
      <c r="G30" s="32"/>
      <c r="H30" s="81"/>
    </row>
    <row r="31" spans="1:8" ht="75" x14ac:dyDescent="0.25">
      <c r="A31" s="46">
        <f t="shared" si="0"/>
        <v>27</v>
      </c>
      <c r="B31" s="15" t="s">
        <v>53</v>
      </c>
      <c r="C31" s="10" t="s">
        <v>54</v>
      </c>
      <c r="D31" s="13">
        <v>37</v>
      </c>
      <c r="E31" s="10" t="s">
        <v>93</v>
      </c>
      <c r="F31" s="14">
        <f>3500+9600</f>
        <v>13100</v>
      </c>
      <c r="G31" s="14"/>
      <c r="H31" s="66"/>
    </row>
    <row r="32" spans="1:8" ht="75" x14ac:dyDescent="0.25">
      <c r="A32" s="90">
        <f t="shared" si="0"/>
        <v>28</v>
      </c>
      <c r="B32" s="91" t="s">
        <v>77</v>
      </c>
      <c r="C32" s="85" t="s">
        <v>78</v>
      </c>
      <c r="D32" s="92">
        <v>80</v>
      </c>
      <c r="E32" s="93" t="s">
        <v>93</v>
      </c>
      <c r="F32" s="94"/>
      <c r="G32" s="94"/>
      <c r="H32" s="79"/>
    </row>
    <row r="33" spans="1:8" ht="75" x14ac:dyDescent="0.25">
      <c r="A33" s="87">
        <f t="shared" si="0"/>
        <v>29</v>
      </c>
      <c r="B33" s="15" t="s">
        <v>123</v>
      </c>
      <c r="C33" s="87" t="s">
        <v>124</v>
      </c>
      <c r="D33" s="13">
        <v>95</v>
      </c>
      <c r="E33" s="93" t="s">
        <v>93</v>
      </c>
      <c r="F33" s="14">
        <v>8198</v>
      </c>
      <c r="G33" s="14"/>
      <c r="H33" s="77"/>
    </row>
    <row r="34" spans="1:8" x14ac:dyDescent="0.25">
      <c r="A34" s="87">
        <f t="shared" si="0"/>
        <v>30</v>
      </c>
      <c r="B34" s="35" t="s">
        <v>109</v>
      </c>
      <c r="C34" s="35" t="s">
        <v>76</v>
      </c>
      <c r="D34" s="10">
        <v>60</v>
      </c>
      <c r="E34" s="12"/>
      <c r="F34" s="14"/>
      <c r="G34" s="14"/>
      <c r="H34" s="79"/>
    </row>
    <row r="35" spans="1:8" ht="75" x14ac:dyDescent="0.25">
      <c r="A35" s="46">
        <f t="shared" si="0"/>
        <v>31</v>
      </c>
      <c r="B35" s="15" t="s">
        <v>35</v>
      </c>
      <c r="C35" s="10" t="s">
        <v>36</v>
      </c>
      <c r="D35" s="13">
        <v>75</v>
      </c>
      <c r="E35" s="10" t="s">
        <v>52</v>
      </c>
      <c r="F35" s="14">
        <v>377250</v>
      </c>
      <c r="G35" s="14">
        <v>358350</v>
      </c>
      <c r="H35" s="77"/>
    </row>
    <row r="36" spans="1:8" ht="75" x14ac:dyDescent="0.25">
      <c r="A36" s="46">
        <f t="shared" si="0"/>
        <v>32</v>
      </c>
      <c r="B36" s="10" t="s">
        <v>63</v>
      </c>
      <c r="C36" s="10" t="s">
        <v>64</v>
      </c>
      <c r="D36" s="10">
        <v>75</v>
      </c>
      <c r="E36" s="10" t="s">
        <v>52</v>
      </c>
      <c r="F36" s="25">
        <v>24000</v>
      </c>
      <c r="G36" s="25">
        <v>24000</v>
      </c>
      <c r="H36" s="77"/>
    </row>
    <row r="37" spans="1:8" ht="75" x14ac:dyDescent="0.25">
      <c r="A37" s="46">
        <f t="shared" si="0"/>
        <v>33</v>
      </c>
      <c r="B37" s="10" t="s">
        <v>79</v>
      </c>
      <c r="C37" s="10" t="s">
        <v>80</v>
      </c>
      <c r="D37" s="10">
        <v>75</v>
      </c>
      <c r="E37" s="10" t="s">
        <v>52</v>
      </c>
      <c r="F37" s="14"/>
      <c r="G37" s="14"/>
      <c r="H37" s="66"/>
    </row>
    <row r="38" spans="1:8" ht="91.5" customHeight="1" x14ac:dyDescent="0.25">
      <c r="A38" s="68">
        <f t="shared" si="0"/>
        <v>34</v>
      </c>
      <c r="B38" s="10" t="s">
        <v>103</v>
      </c>
      <c r="C38" s="10" t="s">
        <v>104</v>
      </c>
      <c r="D38" s="10">
        <v>75</v>
      </c>
      <c r="E38" s="10" t="s">
        <v>52</v>
      </c>
      <c r="F38" s="14"/>
      <c r="G38" s="14"/>
      <c r="H38" s="77"/>
    </row>
    <row r="39" spans="1:8" ht="93" customHeight="1" x14ac:dyDescent="0.25">
      <c r="A39" s="68">
        <f t="shared" si="0"/>
        <v>35</v>
      </c>
      <c r="B39" s="10" t="s">
        <v>100</v>
      </c>
      <c r="C39" s="10" t="s">
        <v>101</v>
      </c>
      <c r="D39" s="10">
        <v>75</v>
      </c>
      <c r="E39" s="10" t="s">
        <v>52</v>
      </c>
      <c r="F39" s="14"/>
      <c r="G39" s="14"/>
      <c r="H39" s="77"/>
    </row>
    <row r="40" spans="1:8" ht="75" x14ac:dyDescent="0.25">
      <c r="A40" s="65">
        <f t="shared" si="0"/>
        <v>36</v>
      </c>
      <c r="B40" s="10" t="s">
        <v>97</v>
      </c>
      <c r="C40" s="10" t="s">
        <v>96</v>
      </c>
      <c r="D40" s="10">
        <v>75</v>
      </c>
      <c r="E40" s="10" t="s">
        <v>52</v>
      </c>
      <c r="F40" s="25"/>
      <c r="G40" s="25"/>
      <c r="H40" s="77"/>
    </row>
    <row r="41" spans="1:8" x14ac:dyDescent="0.25">
      <c r="F41" s="23">
        <f>SUM(F5:F40)</f>
        <v>781165</v>
      </c>
      <c r="G41" s="23">
        <f>SUM(G5:G40)</f>
        <v>394600</v>
      </c>
      <c r="H41" s="82"/>
    </row>
    <row r="42" spans="1:8" x14ac:dyDescent="0.25">
      <c r="F42" s="37"/>
      <c r="G42" s="37"/>
    </row>
    <row r="43" spans="1:8" x14ac:dyDescent="0.25">
      <c r="F43" s="38"/>
      <c r="G43" s="38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102" t="s">
        <v>27</v>
      </c>
      <c r="B1" s="102"/>
      <c r="C1" s="102"/>
      <c r="D1" s="102"/>
      <c r="E1" s="102"/>
      <c r="F1" s="102"/>
      <c r="G1" s="102"/>
      <c r="H1" s="102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2024-08-29T02:13:19Z</dcterms:modified>
</cp:coreProperties>
</file>