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3" l="1"/>
  <c r="F34" i="3"/>
  <c r="F13" i="3"/>
  <c r="F9" i="3"/>
  <c r="A7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6" i="3"/>
  <c r="C23" i="2" l="1"/>
  <c r="D23" i="2"/>
  <c r="F16" i="2" l="1"/>
  <c r="D21" i="2"/>
  <c r="G5" i="3" l="1"/>
  <c r="F5" i="3"/>
  <c r="C27" i="2" l="1"/>
  <c r="D27" i="2" l="1"/>
  <c r="F47" i="3" l="1"/>
  <c r="G47" i="3" l="1"/>
</calcChain>
</file>

<file path=xl/comments1.xml><?xml version="1.0" encoding="utf-8"?>
<comments xmlns="http://schemas.openxmlformats.org/spreadsheetml/2006/main">
  <authors>
    <author>Автор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<sst xmlns="http://schemas.openxmlformats.org/spreadsheetml/2006/main" count="201" uniqueCount="158">
  <si>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</si>
  <si>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</si>
  <si>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</si>
  <si>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</si>
  <si>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</si>
  <si>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</si>
  <si>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</si>
  <si>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</si>
  <si>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</si>
  <si>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</si>
  <si>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</si>
  <si>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</si>
  <si>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</si>
  <si>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</si>
  <si>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</si>
  <si>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</si>
  <si>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</si>
  <si>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</si>
  <si>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</si>
  <si>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</si>
  <si>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</si>
  <si>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</si>
  <si>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</si>
  <si>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</si>
  <si>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</si>
  <si>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</si>
  <si>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</si>
  <si>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</si>
  <si>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</si>
  <si>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</si>
  <si>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</si>
  <si>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</si>
  <si>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</si>
  <si>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</si>
  <si>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</si>
  <si>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</si>
  <si>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</si>
  <si>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</si>
  <si>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</si>
  <si>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</si>
  <si>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</si>
  <si>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</si>
  <si>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</si>
  <si>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</si>
  <si>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</si>
  <si>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</si>
  <si>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</si>
  <si>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</si>
  <si>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</si>
  <si>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</si>
  <si>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</si>
  <si>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</si>
  <si>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</si>
  <si>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28.23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</si>
  <si>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</si>
  <si>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</si>
  <si>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</si>
  <si>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</si>
  <si>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</si>
  <si>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</si>
  <si>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</si>
  <si>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</si>
  <si>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</si>
  <si>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</si>
  <si>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</si>
  <si>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</si>
  <si>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</si>
  <si>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</si>
  <si>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</si>
  <si>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</si>
  <si>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</si>
  <si>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</si>
  <si>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</si>
  <si>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</si>
  <si>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</si>
  <si>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</si>
  <si>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</si>
  <si>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</si>
  <si>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</si>
  <si>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</si>
  <si>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</si>
  <si>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</si>
  <si>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</si>
  <si>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</si>
  <si>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</si>
  <si>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</si>
  <si>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</si>
  <si>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</si>
  <si>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</si>
  <si>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</si>
  <si>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</si>
  <si>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</si>
  <si>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</si>
  <si>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</si>
  <si>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</si>
  <si>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</si>
  <si>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</si>
  <si>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</si>
  <si>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</si>
  <si>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</si>
  <si>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</si>
  <si>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</si>
  <si>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</si>
  <si>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</si>
  <si>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</si>
  <si>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</si>
  <si>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</si>
  <si>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</si>
  <si>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</si>
  <si>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>26.30.11</t>
  </si>
  <si>
    <t>Аппаратура коммуникационная передающая с приемными устройствами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</si>
  <si>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</si>
  <si>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</si>
  <si>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</si>
  <si>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</si>
  <si>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>26.51.5</t>
  </si>
  <si>
    <t xml:space="preserve"> Приборы для контроля прочих физических величин</t>
  </si>
  <si>
    <t>Размещены в закрытой части ЕИС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</si>
  <si>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                     (%)</t>
  </si>
  <si>
    <t>28.25.14.110</t>
  </si>
  <si>
    <t>Оборудование и аппараты для фильтрования, обеззараживания и (или) очистки воздуха</t>
  </si>
  <si>
    <t>27.90.</t>
  </si>
  <si>
    <t xml:space="preserve">Оборудование электрическое прочее </t>
  </si>
  <si>
    <t xml:space="preserve">Оборудование электрическое осветительное </t>
  </si>
  <si>
    <t xml:space="preserve">27.40 </t>
  </si>
  <si>
    <t xml:space="preserve">26.60.12.129 </t>
  </si>
  <si>
    <t xml:space="preserve">Кардиомониторы прикроватные; комплексы суточного электрокардиографического мониторирования </t>
  </si>
  <si>
    <t>25.73.30</t>
  </si>
  <si>
    <t>Инструмент ручной прочий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</si>
  <si>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51435138944230001490000</t>
  </si>
  <si>
    <t xml:space="preserve"> 26.40.20.122</t>
  </si>
  <si>
    <t>Приемники телевизионные (телевизоры) цветного изображения с жидкокристаллическим экраном, плазменной панелью</t>
  </si>
  <si>
    <t xml:space="preserve"> 26.40.33.110</t>
  </si>
  <si>
    <t>26.51.4</t>
  </si>
  <si>
    <t>Приборы для измерения электрических величин или ионизирующих излучений</t>
  </si>
  <si>
    <t>Машины офисные и оборудование, кроме компьютеров и периферийного оборудования (в т.ч. Картриджи, калькуляторы, ламинаторы)</t>
  </si>
  <si>
    <r>
      <t>о договорах, заключенных в июне</t>
    </r>
    <r>
      <rPr>
        <b/>
        <sz val="11"/>
        <color theme="1"/>
        <rFont val="Times New Roman"/>
        <family val="1"/>
        <charset val="204"/>
      </rPr>
      <t xml:space="preserve"> 2024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</si>
  <si>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Поставка диспенсеров для КСО</t>
  </si>
  <si>
    <t>51435138944240000870000</t>
  </si>
  <si>
    <t>Поставка электроэнергии г. Якутск</t>
  </si>
  <si>
    <t>51435138944240000850000</t>
  </si>
  <si>
    <t>Разработка проектной документации</t>
  </si>
  <si>
    <t>51435138944240000840000</t>
  </si>
  <si>
    <t xml:space="preserve"> 11.06.2024</t>
  </si>
  <si>
    <t>Поставка сетевого оборудования</t>
  </si>
  <si>
    <t>51435138944240000830000</t>
  </si>
  <si>
    <t xml:space="preserve"> 03.06.2024</t>
  </si>
  <si>
    <t>Сопровождение ПП</t>
  </si>
  <si>
    <t>51435138944240000820000</t>
  </si>
  <si>
    <t>Оказание консультационных услуг</t>
  </si>
  <si>
    <t>51435138944240000810000</t>
  </si>
  <si>
    <t>Услуги сотовой связи</t>
  </si>
  <si>
    <t>51435138944240000790000</t>
  </si>
  <si>
    <t xml:space="preserve"> 07.06.2024</t>
  </si>
  <si>
    <t>51435138944240000740000</t>
  </si>
  <si>
    <t>26.80</t>
  </si>
  <si>
    <t>Носители данных магнитные и оптические</t>
  </si>
  <si>
    <t>51435138944240000590000.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</si>
</sst>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3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wrapText="1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8" fillId="3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9" sqref="C9:D9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92" t="s">
        <v>0</v>
      </c>
      <c r="B1" s="92"/>
      <c r="C1" s="92"/>
      <c r="D1" s="92"/>
      <c r="E1" s="92"/>
      <c r="F1" s="92"/>
      <c r="G1" s="1"/>
      <c r="H1" s="1"/>
      <c r="I1" s="1"/>
    </row>
    <row r="2" spans="1:9" ht="33" customHeight="1" x14ac:dyDescent="0.25">
      <c r="A2" s="89" t="s">
        <v>136</v>
      </c>
      <c r="B2" s="89"/>
      <c r="C2" s="89"/>
      <c r="D2" s="89"/>
      <c r="E2" s="89"/>
      <c r="F2" s="89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92" t="s">
        <v>1</v>
      </c>
      <c r="B4" s="92"/>
      <c r="C4" s="92"/>
      <c r="D4" s="92"/>
      <c r="E4" s="92"/>
      <c r="F4" s="92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89" t="s">
        <v>3</v>
      </c>
      <c r="B7" s="89"/>
      <c r="C7" s="90" t="s">
        <v>29</v>
      </c>
      <c r="D7" s="90"/>
      <c r="E7" s="16" t="s">
        <v>4</v>
      </c>
      <c r="F7" s="3">
        <v>1435138944</v>
      </c>
      <c r="G7" s="2"/>
      <c r="H7" s="2"/>
      <c r="I7" s="2"/>
    </row>
    <row r="8" spans="1:9" x14ac:dyDescent="0.25">
      <c r="A8" s="89"/>
      <c r="B8" s="89"/>
      <c r="C8" s="90"/>
      <c r="D8" s="90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89" t="s">
        <v>6</v>
      </c>
      <c r="B9" s="89"/>
      <c r="C9" s="90" t="s">
        <v>30</v>
      </c>
      <c r="D9" s="90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89" t="s">
        <v>8</v>
      </c>
      <c r="B10" s="89"/>
      <c r="C10" s="90" t="s">
        <v>31</v>
      </c>
      <c r="D10" s="90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89" t="s">
        <v>10</v>
      </c>
      <c r="B11" s="89"/>
      <c r="C11" s="91" t="s">
        <v>32</v>
      </c>
      <c r="D11" s="91"/>
      <c r="E11" s="90" t="s">
        <v>11</v>
      </c>
      <c r="F11" s="90">
        <v>98701000001</v>
      </c>
      <c r="G11" s="2"/>
      <c r="H11" s="2"/>
      <c r="I11" s="2"/>
    </row>
    <row r="12" spans="1:9" ht="15.75" customHeight="1" x14ac:dyDescent="0.25">
      <c r="A12" s="89"/>
      <c r="B12" s="89"/>
      <c r="C12" s="91"/>
      <c r="D12" s="91"/>
      <c r="E12" s="90"/>
      <c r="F12" s="90"/>
      <c r="G12" s="2"/>
      <c r="H12" s="2"/>
      <c r="I12" s="2"/>
    </row>
    <row r="13" spans="1:9" ht="15.75" customHeight="1" x14ac:dyDescent="0.25">
      <c r="A13" s="89"/>
      <c r="B13" s="89"/>
      <c r="C13" s="91"/>
      <c r="D13" s="91"/>
      <c r="E13" s="90"/>
      <c r="F13" s="90"/>
      <c r="G13" s="2"/>
      <c r="H13" s="2"/>
      <c r="I13" s="2"/>
    </row>
    <row r="14" spans="1:9" x14ac:dyDescent="0.25">
      <c r="A14" s="89" t="s">
        <v>12</v>
      </c>
      <c r="B14" s="89"/>
      <c r="C14" s="90" t="s">
        <v>13</v>
      </c>
      <c r="D14" s="90"/>
      <c r="E14" s="16"/>
      <c r="F14" s="90"/>
      <c r="G14" s="2"/>
      <c r="H14" s="2"/>
      <c r="I14" s="2"/>
    </row>
    <row r="15" spans="1:9" ht="47.25" customHeight="1" x14ac:dyDescent="0.25">
      <c r="A15" s="89"/>
      <c r="B15" s="89"/>
      <c r="C15" s="90" t="s">
        <v>14</v>
      </c>
      <c r="D15" s="90"/>
      <c r="E15" s="16"/>
      <c r="F15" s="90"/>
      <c r="G15" s="2"/>
      <c r="H15" s="2"/>
      <c r="I15" s="2"/>
    </row>
    <row r="16" spans="1:9" x14ac:dyDescent="0.25">
      <c r="A16" s="89" t="s">
        <v>15</v>
      </c>
      <c r="B16" s="89"/>
      <c r="C16" s="90" t="s">
        <v>16</v>
      </c>
      <c r="D16" s="90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H21" sqref="H21"/>
    </sheetView>
  </sheetViews>
  <sheetFormatPr defaultRowHeight="15" x14ac:dyDescent="0.25"/>
  <cols>
    <col min="1" max="1" width="7.140625" style="21" customWidth="1"/>
    <col min="2" max="2" width="47.42578125" style="21" customWidth="1"/>
    <col min="3" max="3" width="13.28515625" style="21" customWidth="1"/>
    <col min="4" max="4" width="36.5703125" style="21" customWidth="1"/>
    <col min="5" max="5" width="20.7109375" style="21" customWidth="1"/>
    <col min="6" max="6" width="17" style="41" customWidth="1"/>
    <col min="7" max="16384" width="9.140625" style="21"/>
  </cols>
  <sheetData>
    <row r="1" spans="1:8" ht="51" customHeight="1" x14ac:dyDescent="0.25">
      <c r="A1" s="89" t="s">
        <v>48</v>
      </c>
      <c r="B1" s="89"/>
      <c r="C1" s="89"/>
      <c r="D1" s="89"/>
      <c r="E1" s="89"/>
      <c r="F1" s="89"/>
    </row>
    <row r="2" spans="1:8" ht="15" customHeight="1" x14ac:dyDescent="0.25">
      <c r="A2" s="89" t="s">
        <v>117</v>
      </c>
      <c r="B2" s="89"/>
      <c r="C2" s="89"/>
      <c r="D2" s="89"/>
      <c r="E2" s="89"/>
      <c r="F2" s="89"/>
    </row>
    <row r="4" spans="1:8" ht="81" customHeight="1" x14ac:dyDescent="0.25">
      <c r="A4" s="44" t="s">
        <v>44</v>
      </c>
      <c r="B4" s="44" t="s">
        <v>45</v>
      </c>
      <c r="C4" s="44" t="s">
        <v>46</v>
      </c>
      <c r="D4" s="44" t="s">
        <v>49</v>
      </c>
      <c r="E4" s="10" t="s">
        <v>47</v>
      </c>
      <c r="F4" s="46" t="s">
        <v>50</v>
      </c>
    </row>
    <row r="5" spans="1:8" x14ac:dyDescent="0.25">
      <c r="A5" s="46">
        <v>1</v>
      </c>
      <c r="B5" s="72" t="s">
        <v>137</v>
      </c>
      <c r="C5" s="46"/>
      <c r="D5" s="49" t="s">
        <v>138</v>
      </c>
      <c r="E5" s="50">
        <v>45462</v>
      </c>
      <c r="F5" s="19">
        <v>3600000</v>
      </c>
      <c r="G5" s="85"/>
      <c r="H5" s="85"/>
    </row>
    <row r="6" spans="1:8" x14ac:dyDescent="0.25">
      <c r="A6" s="38">
        <v>2</v>
      </c>
      <c r="B6" s="72" t="s">
        <v>139</v>
      </c>
      <c r="C6" s="46"/>
      <c r="D6" s="49" t="s">
        <v>140</v>
      </c>
      <c r="E6" s="50">
        <v>45453</v>
      </c>
      <c r="F6" s="19">
        <v>2063320</v>
      </c>
      <c r="G6" s="85"/>
      <c r="H6" s="85"/>
    </row>
    <row r="7" spans="1:8" x14ac:dyDescent="0.25">
      <c r="A7" s="38">
        <v>3</v>
      </c>
      <c r="B7" s="72" t="s">
        <v>141</v>
      </c>
      <c r="C7" s="46"/>
      <c r="D7" s="49" t="s">
        <v>142</v>
      </c>
      <c r="E7" s="50" t="s">
        <v>143</v>
      </c>
      <c r="F7" s="19">
        <v>870000</v>
      </c>
      <c r="G7" s="85"/>
      <c r="H7" s="85"/>
    </row>
    <row r="8" spans="1:8" x14ac:dyDescent="0.25">
      <c r="A8" s="38">
        <v>4</v>
      </c>
      <c r="B8" s="72" t="s">
        <v>144</v>
      </c>
      <c r="C8" s="46"/>
      <c r="D8" s="49" t="s">
        <v>145</v>
      </c>
      <c r="E8" s="50" t="s">
        <v>146</v>
      </c>
      <c r="F8" s="19">
        <v>2666287.84</v>
      </c>
      <c r="G8" s="85"/>
      <c r="H8" s="85"/>
    </row>
    <row r="9" spans="1:8" x14ac:dyDescent="0.25">
      <c r="A9" s="38">
        <v>5</v>
      </c>
      <c r="B9" s="72" t="s">
        <v>147</v>
      </c>
      <c r="C9" s="46"/>
      <c r="D9" s="49" t="s">
        <v>148</v>
      </c>
      <c r="E9" s="50">
        <v>45446</v>
      </c>
      <c r="F9" s="19">
        <v>590400</v>
      </c>
      <c r="G9" s="85"/>
      <c r="H9" s="85"/>
    </row>
    <row r="10" spans="1:8" x14ac:dyDescent="0.25">
      <c r="A10" s="45">
        <v>6</v>
      </c>
      <c r="B10" s="72" t="s">
        <v>149</v>
      </c>
      <c r="C10" s="51"/>
      <c r="D10" s="49" t="s">
        <v>150</v>
      </c>
      <c r="E10" s="61">
        <v>45453</v>
      </c>
      <c r="F10" s="88">
        <v>4900000</v>
      </c>
      <c r="G10" s="85"/>
      <c r="H10" s="85"/>
    </row>
    <row r="11" spans="1:8" ht="16.5" customHeight="1" x14ac:dyDescent="0.25">
      <c r="A11" s="17">
        <v>7</v>
      </c>
      <c r="B11" s="73" t="s">
        <v>151</v>
      </c>
      <c r="C11" s="52"/>
      <c r="D11" s="49" t="s">
        <v>152</v>
      </c>
      <c r="E11" s="53" t="s">
        <v>153</v>
      </c>
      <c r="F11" s="43">
        <v>900000</v>
      </c>
      <c r="G11" s="85"/>
      <c r="H11" s="85"/>
    </row>
    <row r="12" spans="1:8" ht="17.25" customHeight="1" x14ac:dyDescent="0.25">
      <c r="A12" s="17">
        <v>8</v>
      </c>
      <c r="B12" s="74" t="s">
        <v>147</v>
      </c>
      <c r="C12" s="52"/>
      <c r="D12" s="49" t="s">
        <v>154</v>
      </c>
      <c r="E12" s="62" t="s">
        <v>146</v>
      </c>
      <c r="F12" s="14">
        <v>17000000</v>
      </c>
      <c r="G12" s="85"/>
      <c r="H12" s="85"/>
    </row>
    <row r="13" spans="1:8" x14ac:dyDescent="0.25">
      <c r="A13" s="17">
        <v>9</v>
      </c>
      <c r="B13" s="73"/>
      <c r="C13" s="52"/>
      <c r="D13" s="49"/>
      <c r="E13" s="62"/>
      <c r="F13" s="14"/>
      <c r="G13" s="85"/>
      <c r="H13" s="85"/>
    </row>
    <row r="14" spans="1:8" x14ac:dyDescent="0.25">
      <c r="A14" s="17">
        <v>10</v>
      </c>
      <c r="B14" s="73"/>
      <c r="C14" s="52"/>
      <c r="D14" s="49"/>
      <c r="E14" s="53"/>
      <c r="F14" s="43"/>
      <c r="G14" s="85"/>
    </row>
    <row r="15" spans="1:8" x14ac:dyDescent="0.25">
      <c r="A15" s="17"/>
      <c r="B15" s="38"/>
      <c r="C15" s="33"/>
      <c r="D15" s="39"/>
      <c r="E15" s="34"/>
      <c r="F15" s="42"/>
    </row>
    <row r="16" spans="1:8" x14ac:dyDescent="0.25">
      <c r="F16" s="40">
        <f>SUM(F5:F15)</f>
        <v>32590007.84</v>
      </c>
    </row>
    <row r="17" spans="1:5" ht="39.75" customHeight="1" x14ac:dyDescent="0.25">
      <c r="A17" s="89" t="s">
        <v>51</v>
      </c>
      <c r="B17" s="89"/>
      <c r="C17" s="89"/>
      <c r="D17" s="89"/>
    </row>
    <row r="19" spans="1:5" ht="60" x14ac:dyDescent="0.25">
      <c r="A19" s="20" t="s">
        <v>20</v>
      </c>
      <c r="B19" s="20" t="s">
        <v>39</v>
      </c>
      <c r="C19" s="20" t="s">
        <v>18</v>
      </c>
      <c r="D19" s="20" t="s">
        <v>42</v>
      </c>
    </row>
    <row r="20" spans="1:5" x14ac:dyDescent="0.25">
      <c r="A20" s="20">
        <v>1</v>
      </c>
      <c r="B20" s="20">
        <v>2</v>
      </c>
      <c r="C20" s="20">
        <v>3</v>
      </c>
      <c r="D20" s="20">
        <v>4</v>
      </c>
    </row>
    <row r="21" spans="1:5" ht="62.25" customHeight="1" x14ac:dyDescent="0.25">
      <c r="A21" s="20">
        <v>1</v>
      </c>
      <c r="B21" s="4" t="s">
        <v>101</v>
      </c>
      <c r="C21" s="11">
        <v>8</v>
      </c>
      <c r="D21" s="5">
        <f>F16</f>
        <v>32590007.84</v>
      </c>
    </row>
    <row r="22" spans="1:5" ht="76.5" customHeight="1" x14ac:dyDescent="0.25">
      <c r="A22" s="20">
        <v>2</v>
      </c>
      <c r="B22" s="4" t="s">
        <v>40</v>
      </c>
      <c r="C22" s="11">
        <v>0</v>
      </c>
      <c r="D22" s="5"/>
    </row>
    <row r="23" spans="1:5" ht="66" customHeight="1" x14ac:dyDescent="0.25">
      <c r="A23" s="20">
        <v>3</v>
      </c>
      <c r="B23" s="4" t="s">
        <v>41</v>
      </c>
      <c r="C23" s="87">
        <f>39+423-2+6+4-5</f>
        <v>465</v>
      </c>
      <c r="D23" s="18">
        <f>72373312.39+8693453.19-F5-F7+F6+F8+F9+F10+F11+F12+798336+1993239.26+756000+1350000-1306363.3-2405000-2120000-42775200-7196106</f>
        <v>53811679.38000001</v>
      </c>
      <c r="E23" s="83"/>
    </row>
    <row r="24" spans="1:5" ht="138.75" hidden="1" customHeight="1" x14ac:dyDescent="0.25">
      <c r="A24" s="36">
        <v>4</v>
      </c>
      <c r="B24" s="37" t="s">
        <v>87</v>
      </c>
      <c r="C24" s="31">
        <v>0</v>
      </c>
      <c r="D24" s="28">
        <v>0</v>
      </c>
      <c r="E24" s="32"/>
    </row>
    <row r="25" spans="1:5" ht="124.5" hidden="1" customHeight="1" x14ac:dyDescent="0.25">
      <c r="A25" s="36">
        <v>5</v>
      </c>
      <c r="B25" s="37" t="s">
        <v>88</v>
      </c>
      <c r="C25" s="31">
        <v>0</v>
      </c>
      <c r="D25" s="28">
        <v>0</v>
      </c>
      <c r="E25" s="32"/>
    </row>
    <row r="26" spans="1:5" ht="153" hidden="1" customHeight="1" x14ac:dyDescent="0.25">
      <c r="A26" s="36">
        <v>6</v>
      </c>
      <c r="B26" s="37" t="s">
        <v>89</v>
      </c>
      <c r="C26" s="31">
        <v>0</v>
      </c>
      <c r="D26" s="28">
        <v>0</v>
      </c>
      <c r="E26" s="32"/>
    </row>
    <row r="27" spans="1:5" x14ac:dyDescent="0.25">
      <c r="A27" s="93" t="s">
        <v>19</v>
      </c>
      <c r="B27" s="94"/>
      <c r="C27" s="11">
        <f>SUM(C21:C23)</f>
        <v>473</v>
      </c>
      <c r="D27" s="5">
        <f>SUM(D21:D23)</f>
        <v>86401687.220000014</v>
      </c>
    </row>
    <row r="28" spans="1:5" x14ac:dyDescent="0.25">
      <c r="D28" s="22"/>
    </row>
  </sheetData>
  <mergeCells count="4">
    <mergeCell ref="A17:D17"/>
    <mergeCell ref="A27:B27"/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="80" zoomScaleNormal="70" zoomScaleSheetLayoutView="80" workbookViewId="0">
      <pane ySplit="4" topLeftCell="A56" activePane="bottomLeft" state="frozen"/>
      <selection activeCell="B1" sqref="B1"/>
      <selection pane="bottomLeft" activeCell="F6" sqref="F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5" width="25.42578125" customWidth="1"/>
    <col min="6" max="6" width="25.42578125" style="82" customWidth="1"/>
    <col min="7" max="7" width="22.85546875" style="82" customWidth="1"/>
    <col min="8" max="8" width="32.7109375" style="54" customWidth="1"/>
  </cols>
  <sheetData>
    <row r="1" spans="1:8" ht="49.5" customHeight="1" x14ac:dyDescent="0.25">
      <c r="A1" s="95" t="s">
        <v>43</v>
      </c>
      <c r="B1" s="95"/>
      <c r="C1" s="95"/>
      <c r="D1" s="95"/>
      <c r="E1" s="95"/>
      <c r="F1" s="95"/>
      <c r="G1" s="95"/>
    </row>
    <row r="3" spans="1:8" ht="256.5" customHeight="1" x14ac:dyDescent="0.25">
      <c r="A3" s="3" t="s">
        <v>20</v>
      </c>
      <c r="B3" s="3" t="s">
        <v>21</v>
      </c>
      <c r="C3" s="3" t="s">
        <v>22</v>
      </c>
      <c r="D3" s="3" t="s">
        <v>118</v>
      </c>
      <c r="E3" s="3" t="s">
        <v>24</v>
      </c>
      <c r="F3" s="10" t="s">
        <v>25</v>
      </c>
      <c r="G3" s="10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10">
        <v>6</v>
      </c>
      <c r="G4" s="10">
        <v>7</v>
      </c>
    </row>
    <row r="5" spans="1:8" ht="120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52</v>
      </c>
      <c r="F5" s="18">
        <f>12250</f>
        <v>12250</v>
      </c>
      <c r="G5" s="18">
        <f>12250</f>
        <v>12250</v>
      </c>
      <c r="H5" s="55"/>
    </row>
    <row r="6" spans="1:8" ht="120" x14ac:dyDescent="0.25">
      <c r="A6" s="75">
        <f>A5+1</f>
        <v>2</v>
      </c>
      <c r="B6" s="15" t="s">
        <v>127</v>
      </c>
      <c r="C6" s="10" t="s">
        <v>128</v>
      </c>
      <c r="D6" s="13">
        <v>70</v>
      </c>
      <c r="E6" s="10" t="s">
        <v>52</v>
      </c>
      <c r="F6" s="18"/>
      <c r="G6" s="18"/>
      <c r="H6" s="55"/>
    </row>
    <row r="7" spans="1:8" ht="120" x14ac:dyDescent="0.25">
      <c r="A7" s="86">
        <f t="shared" ref="A7:A46" si="0">A6+1</f>
        <v>3</v>
      </c>
      <c r="B7" s="15" t="s">
        <v>90</v>
      </c>
      <c r="C7" s="10" t="s">
        <v>91</v>
      </c>
      <c r="D7" s="13">
        <v>90</v>
      </c>
      <c r="E7" s="10" t="s">
        <v>52</v>
      </c>
      <c r="F7" s="14"/>
      <c r="G7" s="43"/>
      <c r="H7" s="56"/>
    </row>
    <row r="8" spans="1:8" ht="45" x14ac:dyDescent="0.25">
      <c r="A8" s="86">
        <f t="shared" si="0"/>
        <v>4</v>
      </c>
      <c r="B8" s="10" t="s">
        <v>68</v>
      </c>
      <c r="C8" s="10" t="s">
        <v>69</v>
      </c>
      <c r="D8" s="13">
        <v>90</v>
      </c>
      <c r="E8" s="10"/>
      <c r="F8" s="43"/>
      <c r="G8" s="43"/>
      <c r="H8" s="56"/>
    </row>
    <row r="9" spans="1:8" ht="150" x14ac:dyDescent="0.25">
      <c r="A9" s="86">
        <f t="shared" si="0"/>
        <v>5</v>
      </c>
      <c r="B9" s="10" t="s">
        <v>58</v>
      </c>
      <c r="C9" s="10" t="s">
        <v>59</v>
      </c>
      <c r="D9" s="10">
        <v>70</v>
      </c>
      <c r="E9" s="10" t="s">
        <v>52</v>
      </c>
      <c r="F9" s="18">
        <f>18998+274538</f>
        <v>293536</v>
      </c>
      <c r="G9" s="18"/>
      <c r="H9" s="47"/>
    </row>
    <row r="10" spans="1:8" ht="120" x14ac:dyDescent="0.25">
      <c r="A10" s="86">
        <f t="shared" si="0"/>
        <v>6</v>
      </c>
      <c r="B10" s="10" t="s">
        <v>70</v>
      </c>
      <c r="C10" s="10" t="s">
        <v>71</v>
      </c>
      <c r="D10" s="10">
        <v>20</v>
      </c>
      <c r="E10" s="10" t="s">
        <v>52</v>
      </c>
      <c r="F10" s="18">
        <v>24600</v>
      </c>
      <c r="G10" s="18"/>
      <c r="H10" s="56"/>
    </row>
    <row r="11" spans="1:8" ht="120" x14ac:dyDescent="0.25">
      <c r="A11" s="86">
        <f t="shared" si="0"/>
        <v>7</v>
      </c>
      <c r="B11" s="10" t="s">
        <v>72</v>
      </c>
      <c r="C11" s="10" t="s">
        <v>73</v>
      </c>
      <c r="D11" s="10">
        <v>70</v>
      </c>
      <c r="E11" s="10" t="s">
        <v>52</v>
      </c>
      <c r="F11" s="76"/>
      <c r="G11" s="76"/>
      <c r="H11" s="48"/>
    </row>
    <row r="12" spans="1:8" ht="120" x14ac:dyDescent="0.25">
      <c r="A12" s="86">
        <f t="shared" si="0"/>
        <v>8</v>
      </c>
      <c r="B12" s="29" t="s">
        <v>74</v>
      </c>
      <c r="C12" s="64" t="s">
        <v>84</v>
      </c>
      <c r="D12" s="10">
        <v>70</v>
      </c>
      <c r="E12" s="10" t="s">
        <v>52</v>
      </c>
      <c r="F12" s="18"/>
      <c r="G12" s="18"/>
      <c r="H12" s="58"/>
    </row>
    <row r="13" spans="1:8" ht="135" x14ac:dyDescent="0.25">
      <c r="A13" s="86">
        <f t="shared" si="0"/>
        <v>9</v>
      </c>
      <c r="B13" s="35" t="s">
        <v>85</v>
      </c>
      <c r="C13" s="64" t="s">
        <v>86</v>
      </c>
      <c r="D13" s="10">
        <v>70</v>
      </c>
      <c r="E13" s="10" t="s">
        <v>52</v>
      </c>
      <c r="F13" s="18">
        <f>42294+105497</f>
        <v>147791</v>
      </c>
      <c r="G13" s="18"/>
      <c r="H13" s="47"/>
    </row>
    <row r="14" spans="1:8" ht="96" customHeight="1" x14ac:dyDescent="0.25">
      <c r="A14" s="86">
        <f t="shared" si="0"/>
        <v>10</v>
      </c>
      <c r="B14" s="27" t="s">
        <v>66</v>
      </c>
      <c r="C14" s="24" t="s">
        <v>67</v>
      </c>
      <c r="D14" s="27">
        <v>3</v>
      </c>
      <c r="E14" s="10" t="s">
        <v>129</v>
      </c>
      <c r="F14" s="77">
        <v>64445.599999999999</v>
      </c>
      <c r="G14" s="78"/>
      <c r="H14" s="48"/>
    </row>
    <row r="15" spans="1:8" ht="135" x14ac:dyDescent="0.25">
      <c r="A15" s="86">
        <f t="shared" si="0"/>
        <v>11</v>
      </c>
      <c r="B15" s="10" t="s">
        <v>54</v>
      </c>
      <c r="C15" s="64" t="s">
        <v>55</v>
      </c>
      <c r="D15" s="10">
        <v>3</v>
      </c>
      <c r="E15" s="10" t="s">
        <v>129</v>
      </c>
      <c r="F15" s="18">
        <v>8899</v>
      </c>
      <c r="G15" s="18"/>
      <c r="H15" s="48"/>
    </row>
    <row r="16" spans="1:8" ht="120" x14ac:dyDescent="0.25">
      <c r="A16" s="86">
        <f t="shared" si="0"/>
        <v>12</v>
      </c>
      <c r="B16" s="25" t="s">
        <v>64</v>
      </c>
      <c r="C16" s="64" t="s">
        <v>65</v>
      </c>
      <c r="D16" s="25">
        <v>50</v>
      </c>
      <c r="E16" s="10" t="s">
        <v>52</v>
      </c>
      <c r="F16" s="26">
        <v>54784</v>
      </c>
      <c r="G16" s="26"/>
      <c r="H16" s="56"/>
    </row>
    <row r="17" spans="1:8" ht="82.5" customHeight="1" x14ac:dyDescent="0.25">
      <c r="A17" s="86">
        <f t="shared" si="0"/>
        <v>13</v>
      </c>
      <c r="B17" s="25" t="s">
        <v>109</v>
      </c>
      <c r="C17" s="64" t="s">
        <v>110</v>
      </c>
      <c r="D17" s="25">
        <v>55</v>
      </c>
      <c r="E17" s="10" t="s">
        <v>52</v>
      </c>
      <c r="F17" s="26"/>
      <c r="G17" s="26"/>
      <c r="H17" s="56"/>
    </row>
    <row r="18" spans="1:8" ht="120" x14ac:dyDescent="0.25">
      <c r="A18" s="86">
        <f t="shared" si="0"/>
        <v>14</v>
      </c>
      <c r="B18" s="25" t="s">
        <v>80</v>
      </c>
      <c r="C18" s="64" t="s">
        <v>81</v>
      </c>
      <c r="D18" s="25">
        <v>49</v>
      </c>
      <c r="E18" s="10" t="s">
        <v>52</v>
      </c>
      <c r="F18" s="26"/>
      <c r="G18" s="26"/>
      <c r="H18" s="56"/>
    </row>
    <row r="19" spans="1:8" ht="63" customHeight="1" x14ac:dyDescent="0.25">
      <c r="A19" s="86">
        <f t="shared" si="0"/>
        <v>15</v>
      </c>
      <c r="B19" s="25" t="s">
        <v>111</v>
      </c>
      <c r="C19" s="64" t="s">
        <v>112</v>
      </c>
      <c r="D19" s="25">
        <v>49</v>
      </c>
      <c r="E19" s="10" t="s">
        <v>52</v>
      </c>
      <c r="F19" s="26"/>
      <c r="G19" s="26"/>
      <c r="H19" s="57"/>
    </row>
    <row r="20" spans="1:8" ht="135" x14ac:dyDescent="0.25">
      <c r="A20" s="86">
        <f t="shared" si="0"/>
        <v>16</v>
      </c>
      <c r="B20" s="10" t="s">
        <v>104</v>
      </c>
      <c r="C20" s="10" t="s">
        <v>105</v>
      </c>
      <c r="D20" s="13">
        <v>50</v>
      </c>
      <c r="E20" s="10"/>
      <c r="F20" s="18"/>
      <c r="G20" s="18"/>
      <c r="H20" s="47"/>
    </row>
    <row r="21" spans="1:8" ht="53.25" customHeight="1" x14ac:dyDescent="0.25">
      <c r="A21" s="86">
        <f t="shared" si="0"/>
        <v>17</v>
      </c>
      <c r="B21" s="10" t="s">
        <v>113</v>
      </c>
      <c r="C21" s="10" t="s">
        <v>114</v>
      </c>
      <c r="D21" s="13">
        <v>1</v>
      </c>
      <c r="E21" s="10"/>
      <c r="F21" s="18"/>
      <c r="G21" s="18"/>
      <c r="H21" s="47"/>
    </row>
    <row r="22" spans="1:8" ht="120" x14ac:dyDescent="0.25">
      <c r="A22" s="86">
        <f t="shared" si="0"/>
        <v>18</v>
      </c>
      <c r="B22" s="23" t="s">
        <v>60</v>
      </c>
      <c r="C22" s="23" t="s">
        <v>61</v>
      </c>
      <c r="D22" s="23">
        <v>90</v>
      </c>
      <c r="E22" s="10" t="s">
        <v>52</v>
      </c>
      <c r="F22" s="18"/>
      <c r="G22" s="18"/>
      <c r="H22" s="47"/>
    </row>
    <row r="23" spans="1:8" ht="120" x14ac:dyDescent="0.25">
      <c r="A23" s="86">
        <f t="shared" si="0"/>
        <v>19</v>
      </c>
      <c r="B23" s="10" t="s">
        <v>56</v>
      </c>
      <c r="C23" s="10" t="s">
        <v>57</v>
      </c>
      <c r="D23" s="10">
        <v>90</v>
      </c>
      <c r="E23" s="10" t="s">
        <v>52</v>
      </c>
      <c r="F23" s="19">
        <v>62528</v>
      </c>
      <c r="G23" s="18"/>
      <c r="H23" s="47"/>
    </row>
    <row r="24" spans="1:8" ht="120" x14ac:dyDescent="0.25">
      <c r="A24" s="86">
        <f t="shared" si="0"/>
        <v>20</v>
      </c>
      <c r="B24" s="10" t="s">
        <v>106</v>
      </c>
      <c r="C24" s="10" t="s">
        <v>107</v>
      </c>
      <c r="D24" s="10">
        <v>70</v>
      </c>
      <c r="E24" s="10" t="s">
        <v>52</v>
      </c>
      <c r="F24" s="19"/>
      <c r="G24" s="76"/>
      <c r="H24" s="56"/>
    </row>
    <row r="25" spans="1:8" ht="75" x14ac:dyDescent="0.25">
      <c r="A25" s="86">
        <f t="shared" si="0"/>
        <v>21</v>
      </c>
      <c r="B25" s="10" t="s">
        <v>130</v>
      </c>
      <c r="C25" s="10" t="s">
        <v>131</v>
      </c>
      <c r="D25" s="10">
        <v>80</v>
      </c>
      <c r="E25" s="10"/>
      <c r="F25" s="19"/>
      <c r="G25" s="18"/>
      <c r="H25" s="56"/>
    </row>
    <row r="26" spans="1:8" ht="120" x14ac:dyDescent="0.25">
      <c r="A26" s="86">
        <f t="shared" si="0"/>
        <v>22</v>
      </c>
      <c r="B26" s="10" t="s">
        <v>132</v>
      </c>
      <c r="C26" s="10" t="s">
        <v>107</v>
      </c>
      <c r="D26" s="10">
        <v>70</v>
      </c>
      <c r="E26" s="27" t="s">
        <v>52</v>
      </c>
      <c r="F26" s="19">
        <v>13974</v>
      </c>
      <c r="G26" s="18"/>
      <c r="H26" s="56"/>
    </row>
    <row r="27" spans="1:8" ht="120" x14ac:dyDescent="0.25">
      <c r="A27" s="86">
        <f t="shared" si="0"/>
        <v>23</v>
      </c>
      <c r="B27" s="27" t="s">
        <v>82</v>
      </c>
      <c r="C27" s="63" t="s">
        <v>83</v>
      </c>
      <c r="D27" s="27">
        <v>70</v>
      </c>
      <c r="E27" s="27" t="s">
        <v>52</v>
      </c>
      <c r="F27" s="66"/>
      <c r="G27" s="78"/>
      <c r="H27" s="56"/>
    </row>
    <row r="28" spans="1:8" ht="68.25" customHeight="1" x14ac:dyDescent="0.25">
      <c r="A28" s="86">
        <f t="shared" si="0"/>
        <v>24</v>
      </c>
      <c r="B28" s="10" t="s">
        <v>133</v>
      </c>
      <c r="C28" s="84" t="s">
        <v>134</v>
      </c>
      <c r="D28" s="10">
        <v>90</v>
      </c>
      <c r="E28" s="27" t="s">
        <v>52</v>
      </c>
      <c r="F28" s="19"/>
      <c r="G28" s="18"/>
      <c r="H28" s="56"/>
    </row>
    <row r="29" spans="1:8" ht="120" x14ac:dyDescent="0.25">
      <c r="A29" s="86">
        <f t="shared" si="0"/>
        <v>25</v>
      </c>
      <c r="B29" s="10" t="s">
        <v>115</v>
      </c>
      <c r="C29" s="64" t="s">
        <v>116</v>
      </c>
      <c r="D29" s="10">
        <v>90</v>
      </c>
      <c r="E29" s="10" t="s">
        <v>52</v>
      </c>
      <c r="F29" s="19"/>
      <c r="G29" s="18"/>
      <c r="H29" s="56"/>
    </row>
    <row r="30" spans="1:8" ht="120" x14ac:dyDescent="0.25">
      <c r="A30" s="86">
        <f t="shared" si="0"/>
        <v>26</v>
      </c>
      <c r="B30" s="10" t="s">
        <v>125</v>
      </c>
      <c r="C30" s="71" t="s">
        <v>126</v>
      </c>
      <c r="D30" s="10">
        <v>50</v>
      </c>
      <c r="E30" s="10" t="s">
        <v>52</v>
      </c>
      <c r="F30" s="19"/>
      <c r="G30" s="18"/>
      <c r="H30" s="56"/>
    </row>
    <row r="31" spans="1:8" ht="120" x14ac:dyDescent="0.25">
      <c r="A31" s="86">
        <f t="shared" si="0"/>
        <v>27</v>
      </c>
      <c r="B31" s="10" t="s">
        <v>97</v>
      </c>
      <c r="C31" s="64" t="s">
        <v>98</v>
      </c>
      <c r="D31" s="10">
        <v>70</v>
      </c>
      <c r="E31" s="10" t="s">
        <v>52</v>
      </c>
      <c r="F31" s="19"/>
      <c r="G31" s="18"/>
      <c r="H31" s="56"/>
    </row>
    <row r="32" spans="1:8" ht="30" x14ac:dyDescent="0.25">
      <c r="A32" s="86">
        <f t="shared" si="0"/>
        <v>28</v>
      </c>
      <c r="B32" s="10" t="s">
        <v>155</v>
      </c>
      <c r="C32" s="86" t="s">
        <v>156</v>
      </c>
      <c r="D32" s="10">
        <v>45</v>
      </c>
      <c r="E32" s="10" t="s">
        <v>157</v>
      </c>
      <c r="F32" s="19">
        <v>737748.4</v>
      </c>
      <c r="G32" s="18"/>
      <c r="H32" s="56"/>
    </row>
    <row r="33" spans="1:8" ht="120" x14ac:dyDescent="0.25">
      <c r="A33" s="86">
        <f t="shared" si="0"/>
        <v>29</v>
      </c>
      <c r="B33" s="10" t="s">
        <v>33</v>
      </c>
      <c r="C33" s="10" t="s">
        <v>34</v>
      </c>
      <c r="D33" s="13">
        <v>80</v>
      </c>
      <c r="E33" s="10" t="s">
        <v>52</v>
      </c>
      <c r="F33" s="14"/>
      <c r="G33" s="14"/>
      <c r="H33" s="47"/>
    </row>
    <row r="34" spans="1:8" ht="120" x14ac:dyDescent="0.25">
      <c r="A34" s="86">
        <f t="shared" si="0"/>
        <v>30</v>
      </c>
      <c r="B34" s="10" t="s">
        <v>124</v>
      </c>
      <c r="C34" s="10" t="s">
        <v>123</v>
      </c>
      <c r="D34" s="13">
        <v>90</v>
      </c>
      <c r="E34" s="10" t="s">
        <v>52</v>
      </c>
      <c r="F34" s="14">
        <f>11595+25680</f>
        <v>37275</v>
      </c>
      <c r="G34" s="14">
        <v>11595</v>
      </c>
      <c r="H34" s="47"/>
    </row>
    <row r="35" spans="1:8" ht="83.25" customHeight="1" x14ac:dyDescent="0.25">
      <c r="A35" s="86">
        <f t="shared" si="0"/>
        <v>31</v>
      </c>
      <c r="B35" s="12" t="s">
        <v>121</v>
      </c>
      <c r="C35" s="10" t="s">
        <v>122</v>
      </c>
      <c r="D35" s="13">
        <v>87</v>
      </c>
      <c r="E35" s="10" t="s">
        <v>52</v>
      </c>
      <c r="F35" s="14"/>
      <c r="G35" s="14"/>
      <c r="H35" s="48"/>
    </row>
    <row r="36" spans="1:8" ht="120" x14ac:dyDescent="0.25">
      <c r="A36" s="86">
        <f t="shared" si="0"/>
        <v>32</v>
      </c>
      <c r="B36" s="12" t="s">
        <v>93</v>
      </c>
      <c r="C36" s="10" t="s">
        <v>94</v>
      </c>
      <c r="D36" s="13">
        <v>80</v>
      </c>
      <c r="E36" s="10" t="s">
        <v>52</v>
      </c>
      <c r="F36" s="14"/>
      <c r="G36" s="14"/>
      <c r="H36" s="59"/>
    </row>
    <row r="37" spans="1:8" ht="120" x14ac:dyDescent="0.25">
      <c r="A37" s="86">
        <f t="shared" si="0"/>
        <v>33</v>
      </c>
      <c r="B37" s="15" t="s">
        <v>53</v>
      </c>
      <c r="C37" s="10" t="s">
        <v>135</v>
      </c>
      <c r="D37" s="13">
        <v>37</v>
      </c>
      <c r="E37" s="10" t="s">
        <v>92</v>
      </c>
      <c r="F37" s="14">
        <f>4800+3500+19300</f>
        <v>27600</v>
      </c>
      <c r="G37" s="14"/>
      <c r="H37" s="47"/>
    </row>
    <row r="38" spans="1:8" ht="120" x14ac:dyDescent="0.25">
      <c r="A38" s="86">
        <f t="shared" si="0"/>
        <v>34</v>
      </c>
      <c r="B38" s="67" t="s">
        <v>76</v>
      </c>
      <c r="C38" s="63" t="s">
        <v>77</v>
      </c>
      <c r="D38" s="68">
        <v>80</v>
      </c>
      <c r="E38" s="69" t="s">
        <v>92</v>
      </c>
      <c r="F38" s="70"/>
      <c r="G38" s="70"/>
      <c r="H38" s="57"/>
    </row>
    <row r="39" spans="1:8" ht="120" x14ac:dyDescent="0.25">
      <c r="A39" s="86">
        <f t="shared" si="0"/>
        <v>35</v>
      </c>
      <c r="B39" s="15" t="s">
        <v>119</v>
      </c>
      <c r="C39" s="65" t="s">
        <v>120</v>
      </c>
      <c r="D39" s="13">
        <v>95</v>
      </c>
      <c r="E39" s="69" t="s">
        <v>92</v>
      </c>
      <c r="F39" s="14"/>
      <c r="G39" s="14"/>
      <c r="H39" s="56"/>
    </row>
    <row r="40" spans="1:8" x14ac:dyDescent="0.25">
      <c r="A40" s="86">
        <f t="shared" si="0"/>
        <v>36</v>
      </c>
      <c r="B40" s="30" t="s">
        <v>108</v>
      </c>
      <c r="C40" s="30" t="s">
        <v>75</v>
      </c>
      <c r="D40" s="10">
        <v>60</v>
      </c>
      <c r="E40" s="12"/>
      <c r="F40" s="14"/>
      <c r="G40" s="14"/>
      <c r="H40" s="57"/>
    </row>
    <row r="41" spans="1:8" ht="120" x14ac:dyDescent="0.25">
      <c r="A41" s="86">
        <f t="shared" si="0"/>
        <v>37</v>
      </c>
      <c r="B41" s="15" t="s">
        <v>35</v>
      </c>
      <c r="C41" s="10" t="s">
        <v>36</v>
      </c>
      <c r="D41" s="13">
        <v>75</v>
      </c>
      <c r="E41" s="10" t="s">
        <v>52</v>
      </c>
      <c r="F41" s="14"/>
      <c r="G41" s="14"/>
      <c r="H41" s="56"/>
    </row>
    <row r="42" spans="1:8" ht="120" x14ac:dyDescent="0.25">
      <c r="A42" s="86">
        <f t="shared" si="0"/>
        <v>38</v>
      </c>
      <c r="B42" s="10" t="s">
        <v>62</v>
      </c>
      <c r="C42" s="10" t="s">
        <v>63</v>
      </c>
      <c r="D42" s="10">
        <v>75</v>
      </c>
      <c r="E42" s="10" t="s">
        <v>52</v>
      </c>
      <c r="F42" s="14"/>
      <c r="G42" s="14"/>
      <c r="H42" s="56"/>
    </row>
    <row r="43" spans="1:8" ht="120" x14ac:dyDescent="0.25">
      <c r="A43" s="86">
        <f t="shared" si="0"/>
        <v>39</v>
      </c>
      <c r="B43" s="10" t="s">
        <v>78</v>
      </c>
      <c r="C43" s="10" t="s">
        <v>79</v>
      </c>
      <c r="D43" s="10">
        <v>75</v>
      </c>
      <c r="E43" s="10" t="s">
        <v>52</v>
      </c>
      <c r="F43" s="14"/>
      <c r="G43" s="14"/>
      <c r="H43" s="47"/>
    </row>
    <row r="44" spans="1:8" ht="91.5" customHeight="1" x14ac:dyDescent="0.25">
      <c r="A44" s="86">
        <f t="shared" si="0"/>
        <v>40</v>
      </c>
      <c r="B44" s="10" t="s">
        <v>102</v>
      </c>
      <c r="C44" s="10" t="s">
        <v>103</v>
      </c>
      <c r="D44" s="10">
        <v>75</v>
      </c>
      <c r="E44" s="10" t="s">
        <v>52</v>
      </c>
      <c r="F44" s="14"/>
      <c r="G44" s="14"/>
      <c r="H44" s="56"/>
    </row>
    <row r="45" spans="1:8" ht="93" customHeight="1" x14ac:dyDescent="0.25">
      <c r="A45" s="86">
        <f t="shared" si="0"/>
        <v>41</v>
      </c>
      <c r="B45" s="10" t="s">
        <v>99</v>
      </c>
      <c r="C45" s="10" t="s">
        <v>100</v>
      </c>
      <c r="D45" s="10">
        <v>75</v>
      </c>
      <c r="E45" s="10" t="s">
        <v>52</v>
      </c>
      <c r="F45" s="14"/>
      <c r="G45" s="14"/>
      <c r="H45" s="56"/>
    </row>
    <row r="46" spans="1:8" ht="120" x14ac:dyDescent="0.25">
      <c r="A46" s="86">
        <f t="shared" si="0"/>
        <v>42</v>
      </c>
      <c r="B46" s="10" t="s">
        <v>96</v>
      </c>
      <c r="C46" s="10" t="s">
        <v>95</v>
      </c>
      <c r="D46" s="10">
        <v>75</v>
      </c>
      <c r="E46" s="10" t="s">
        <v>52</v>
      </c>
      <c r="F46" s="14"/>
      <c r="G46" s="14"/>
      <c r="H46" s="56"/>
    </row>
    <row r="47" spans="1:8" x14ac:dyDescent="0.25">
      <c r="F47" s="79">
        <f>SUM(F5:F46)</f>
        <v>1485431</v>
      </c>
      <c r="G47" s="79">
        <f>SUM(G5:G46)</f>
        <v>23845</v>
      </c>
      <c r="H47" s="60"/>
    </row>
    <row r="48" spans="1:8" x14ac:dyDescent="0.25">
      <c r="F48" s="80"/>
      <c r="G48" s="80"/>
    </row>
    <row r="49" spans="6:7" x14ac:dyDescent="0.25">
      <c r="F49" s="81"/>
      <c r="G49" s="81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89" t="s">
        <v>27</v>
      </c>
      <c r="B1" s="89"/>
      <c r="C1" s="89"/>
      <c r="D1" s="89"/>
      <c r="E1" s="89"/>
      <c r="F1" s="89"/>
      <c r="G1" s="89"/>
      <c r="H1" s="89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2024-08-29T02:14:27Z</dcterms:modified>
</cp:coreProperties>
</file>